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codeName="Questa_cartella_di_lavoro"/>
  <xr:revisionPtr revIDLastSave="0" documentId="13_ncr:1_{38BCFE48-3BFD-4226-8BC8-151C3F4560CB}" xr6:coauthVersionLast="47" xr6:coauthVersionMax="47" xr10:uidLastSave="{00000000-0000-0000-0000-000000000000}"/>
  <workbookProtection workbookAlgorithmName="SHA-512" workbookHashValue="ThSxibUhgV6AHW/fWwgbAOVgJosbketVT2cynutDThmmljJJgTjnPkNTkofsxk3UsGL3TQ6sTfm7Hdc9wG69cA==" workbookSaltValue="dml25ZSZ7s+YNZVwodAV4g==" workbookSpinCount="100000" lockStructure="1"/>
  <bookViews>
    <workbookView xWindow="19090" yWindow="-110" windowWidth="41180" windowHeight="21100" tabRatio="717" xr2:uid="{00000000-000D-0000-FFFF-FFFF00000000}"/>
  </bookViews>
  <sheets>
    <sheet name="Istruction" sheetId="1" r:id="rId1"/>
    <sheet name="January" sheetId="17" r:id="rId2"/>
    <sheet name="February" sheetId="29" r:id="rId3"/>
    <sheet name="March" sheetId="30" r:id="rId4"/>
    <sheet name="April" sheetId="31" r:id="rId5"/>
    <sheet name="May" sheetId="32" r:id="rId6"/>
    <sheet name="June" sheetId="33" r:id="rId7"/>
    <sheet name="July" sheetId="34" r:id="rId8"/>
    <sheet name="August" sheetId="35" r:id="rId9"/>
    <sheet name="September" sheetId="36" r:id="rId10"/>
    <sheet name="October" sheetId="37" r:id="rId11"/>
    <sheet name="November" sheetId="38" r:id="rId12"/>
    <sheet name="December" sheetId="39" r:id="rId13"/>
    <sheet name="LANG" sheetId="15" state="hidden" r:id="rId14"/>
  </sheets>
  <definedNames>
    <definedName name="anno">Istruction!$F$9</definedName>
    <definedName name="_xlnm.Print_Area" localSheetId="4">April!$E$1:$R$55</definedName>
    <definedName name="_xlnm.Print_Area" localSheetId="8">August!$E$1:$R$55</definedName>
    <definedName name="_xlnm.Print_Area" localSheetId="12">December!$E$1:$R$55</definedName>
    <definedName name="_xlnm.Print_Area" localSheetId="2">February!$E$1:$R$55</definedName>
    <definedName name="_xlnm.Print_Area" localSheetId="0">Istruction!$A$1:$I$38</definedName>
    <definedName name="_xlnm.Print_Area" localSheetId="1">January!$E$1:$R$55</definedName>
    <definedName name="_xlnm.Print_Area" localSheetId="7">July!$E$1:$R$55</definedName>
    <definedName name="_xlnm.Print_Area" localSheetId="6">June!$E$1:$R$55</definedName>
    <definedName name="_xlnm.Print_Area" localSheetId="3">March!$E$1:$R$55</definedName>
    <definedName name="_xlnm.Print_Area" localSheetId="5">May!$E$1:$R$55</definedName>
    <definedName name="_xlnm.Print_Area" localSheetId="11">November!$E$1:$R$55</definedName>
    <definedName name="_xlnm.Print_Area" localSheetId="10">October!$E$1:$R$55</definedName>
    <definedName name="_xlnm.Print_Area" localSheetId="9">September!$E$1:$R$55</definedName>
    <definedName name="CODE">Istruction!$L$32</definedName>
    <definedName name="email_enable">Istruction!#REF!</definedName>
    <definedName name="Excel_BuiltIn_Sheet_Title">"agosto"</definedName>
    <definedName name="Excel_BuiltIn_Sheet_Title_1">"ANNO"</definedName>
    <definedName name="Excel_BuiltIn_Sheet_Title_10">"novembre"</definedName>
    <definedName name="Excel_BuiltIn_Sheet_Title_11">"ottobre"</definedName>
    <definedName name="Excel_BuiltIn_Sheet_Title_12">"settembre"</definedName>
    <definedName name="Excel_BuiltIn_Sheet_Title_2">"aprile"</definedName>
    <definedName name="Excel_BuiltIn_Sheet_Title_3">"dicembre"</definedName>
    <definedName name="Excel_BuiltIn_Sheet_Title_4">"febbraio"</definedName>
    <definedName name="Excel_BuiltIn_Sheet_Title_5">"gennaio"</definedName>
    <definedName name="Excel_BuiltIn_Sheet_Title_6">"giugno"</definedName>
    <definedName name="Excel_BuiltIn_Sheet_Title_7">"luglio"</definedName>
    <definedName name="Excel_BuiltIn_Sheet_Title_8">"maggio"</definedName>
    <definedName name="Excel_BuiltIn_Sheet_Title_9">"marzo"</definedName>
    <definedName name="ID_LANG">Istruction!$F$11</definedName>
    <definedName name="LANG">Istruction!$F$11</definedName>
    <definedName name="no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39" l="1"/>
  <c r="E8" i="39"/>
  <c r="A8" i="39"/>
  <c r="A9" i="39" s="1"/>
  <c r="A10" i="39" s="1"/>
  <c r="A11" i="39" s="1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7" i="39"/>
  <c r="A3" i="39"/>
  <c r="A4" i="39" s="1"/>
  <c r="A5" i="39" s="1"/>
  <c r="A6" i="39" s="1"/>
  <c r="A2" i="39"/>
  <c r="R1" i="39"/>
  <c r="A1" i="39"/>
  <c r="A24" i="38"/>
  <c r="A25" i="38" s="1"/>
  <c r="A26" i="38" s="1"/>
  <c r="A27" i="38" s="1"/>
  <c r="A28" i="38" s="1"/>
  <c r="D16" i="38"/>
  <c r="F8" i="38"/>
  <c r="E8" i="38"/>
  <c r="A3" i="38"/>
  <c r="A4" i="38" s="1"/>
  <c r="A5" i="38" s="1"/>
  <c r="A6" i="38" s="1"/>
  <c r="A7" i="38" s="1"/>
  <c r="A8" i="38" s="1"/>
  <c r="A9" i="38" s="1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D23" i="38" s="1"/>
  <c r="R1" i="38"/>
  <c r="A1" i="38"/>
  <c r="A2" i="38" s="1"/>
  <c r="F8" i="37"/>
  <c r="E8" i="37"/>
  <c r="R1" i="37"/>
  <c r="A1" i="37"/>
  <c r="A2" i="37" s="1"/>
  <c r="A3" i="37" s="1"/>
  <c r="A4" i="37" s="1"/>
  <c r="A5" i="37" s="1"/>
  <c r="A6" i="37" s="1"/>
  <c r="A7" i="37" s="1"/>
  <c r="A8" i="37" s="1"/>
  <c r="A9" i="37" s="1"/>
  <c r="A10" i="37" s="1"/>
  <c r="A11" i="37" s="1"/>
  <c r="A12" i="37" s="1"/>
  <c r="A13" i="37" s="1"/>
  <c r="A14" i="37" s="1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13" i="36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F8" i="36"/>
  <c r="E8" i="36"/>
  <c r="A2" i="36"/>
  <c r="A3" i="36" s="1"/>
  <c r="A4" i="36" s="1"/>
  <c r="A5" i="36" s="1"/>
  <c r="A6" i="36" s="1"/>
  <c r="A7" i="36" s="1"/>
  <c r="A8" i="36" s="1"/>
  <c r="A9" i="36" s="1"/>
  <c r="A10" i="36" s="1"/>
  <c r="A11" i="36" s="1"/>
  <c r="A12" i="36" s="1"/>
  <c r="R1" i="36"/>
  <c r="A1" i="36"/>
  <c r="F8" i="35"/>
  <c r="E8" i="35"/>
  <c r="R1" i="35"/>
  <c r="A1" i="35"/>
  <c r="A2" i="35" s="1"/>
  <c r="A3" i="35" s="1"/>
  <c r="A4" i="35" s="1"/>
  <c r="A5" i="35" s="1"/>
  <c r="A6" i="35" s="1"/>
  <c r="A7" i="35" s="1"/>
  <c r="A8" i="35" s="1"/>
  <c r="A9" i="35" s="1"/>
  <c r="A10" i="35" s="1"/>
  <c r="A11" i="35" s="1"/>
  <c r="A12" i="35" s="1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E8" i="34"/>
  <c r="R1" i="34"/>
  <c r="A1" i="34"/>
  <c r="A2" i="34" s="1"/>
  <c r="A3" i="34" s="1"/>
  <c r="A4" i="34" s="1"/>
  <c r="A5" i="34" s="1"/>
  <c r="A6" i="34" s="1"/>
  <c r="A7" i="34" s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E8" i="33"/>
  <c r="A3" i="33"/>
  <c r="A4" i="33" s="1"/>
  <c r="A5" i="33" s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2" i="33"/>
  <c r="R1" i="33"/>
  <c r="F8" i="33" s="1"/>
  <c r="A1" i="33"/>
  <c r="E8" i="32"/>
  <c r="A2" i="32"/>
  <c r="A3" i="32" s="1"/>
  <c r="A4" i="32" s="1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R1" i="32"/>
  <c r="A1" i="32"/>
  <c r="E8" i="31"/>
  <c r="R1" i="31"/>
  <c r="F8" i="31" s="1"/>
  <c r="A1" i="31"/>
  <c r="A2" i="31" s="1"/>
  <c r="A3" i="31" s="1"/>
  <c r="A4" i="31" s="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E8" i="30"/>
  <c r="R1" i="30"/>
  <c r="F8" i="30" s="1"/>
  <c r="A1" i="30"/>
  <c r="A2" i="30" s="1"/>
  <c r="A3" i="30" s="1"/>
  <c r="A4" i="30" s="1"/>
  <c r="A5" i="30" s="1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E8" i="29"/>
  <c r="R1" i="29"/>
  <c r="F8" i="29" s="1"/>
  <c r="D9" i="29" s="1"/>
  <c r="C10" i="29" s="1"/>
  <c r="A1" i="29"/>
  <c r="A2" i="29" s="1"/>
  <c r="A3" i="29" s="1"/>
  <c r="A4" i="29" s="1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7" i="15"/>
  <c r="A8" i="15"/>
  <c r="A9" i="15"/>
  <c r="A10" i="15"/>
  <c r="E8" i="17"/>
  <c r="R1" i="17"/>
  <c r="F8" i="17" s="1"/>
  <c r="A1" i="17"/>
  <c r="A2" i="17" s="1"/>
  <c r="A3" i="17" s="1"/>
  <c r="A4" i="17" s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1" i="15"/>
  <c r="A2" i="15"/>
  <c r="O1" i="17" a="1"/>
  <c r="O1" i="29" a="1"/>
  <c r="O1" i="30" a="1"/>
  <c r="O1" i="31" a="1"/>
  <c r="O1" i="38" a="1"/>
  <c r="B12" i="1"/>
  <c r="B15" i="1"/>
  <c r="B16" i="1"/>
  <c r="B13" i="1"/>
  <c r="B14" i="1"/>
  <c r="O1" i="17" l="1"/>
  <c r="O1" i="29"/>
  <c r="O1" i="30"/>
  <c r="O1" i="31"/>
  <c r="O1" i="38"/>
  <c r="A49" i="34"/>
  <c r="A29" i="36"/>
  <c r="A30" i="36" s="1"/>
  <c r="A31" i="36" s="1"/>
  <c r="A32" i="36" s="1"/>
  <c r="A33" i="36" s="1"/>
  <c r="A34" i="36" s="1"/>
  <c r="A35" i="36" s="1"/>
  <c r="D28" i="36"/>
  <c r="A26" i="39"/>
  <c r="A27" i="39" s="1"/>
  <c r="A28" i="39" s="1"/>
  <c r="A29" i="39" s="1"/>
  <c r="A30" i="39" s="1"/>
  <c r="A31" i="39" s="1"/>
  <c r="A32" i="39" s="1"/>
  <c r="A33" i="39" s="1"/>
  <c r="A34" i="39" s="1"/>
  <c r="A35" i="39" s="1"/>
  <c r="D25" i="39"/>
  <c r="A26" i="35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A41" i="35" s="1"/>
  <c r="A42" i="35" s="1"/>
  <c r="D25" i="35"/>
  <c r="A26" i="37"/>
  <c r="A27" i="37" s="1"/>
  <c r="A28" i="37" s="1"/>
  <c r="A29" i="37" s="1"/>
  <c r="D25" i="37"/>
  <c r="D23" i="35"/>
  <c r="D9" i="35"/>
  <c r="C10" i="35" s="1"/>
  <c r="D36" i="35"/>
  <c r="D22" i="35"/>
  <c r="D35" i="35"/>
  <c r="D27" i="35"/>
  <c r="D24" i="35"/>
  <c r="D16" i="35"/>
  <c r="D41" i="35"/>
  <c r="E9" i="35"/>
  <c r="F8" i="34"/>
  <c r="A29" i="38"/>
  <c r="D28" i="38"/>
  <c r="D32" i="36"/>
  <c r="D24" i="36"/>
  <c r="D33" i="36"/>
  <c r="D30" i="36"/>
  <c r="D27" i="36"/>
  <c r="E9" i="36"/>
  <c r="D31" i="36"/>
  <c r="D29" i="36"/>
  <c r="D25" i="36"/>
  <c r="D16" i="36"/>
  <c r="D9" i="36"/>
  <c r="C10" i="36" s="1"/>
  <c r="D23" i="36"/>
  <c r="D34" i="36"/>
  <c r="D26" i="36"/>
  <c r="D22" i="36"/>
  <c r="D29" i="39"/>
  <c r="E9" i="39"/>
  <c r="D34" i="39"/>
  <c r="D9" i="39"/>
  <c r="C10" i="39" s="1"/>
  <c r="D31" i="39"/>
  <c r="D23" i="39"/>
  <c r="D16" i="39"/>
  <c r="D30" i="39"/>
  <c r="D22" i="39"/>
  <c r="D32" i="39"/>
  <c r="D23" i="37"/>
  <c r="D16" i="37"/>
  <c r="D22" i="37"/>
  <c r="D9" i="37"/>
  <c r="C10" i="37" s="1"/>
  <c r="D24" i="37"/>
  <c r="D24" i="39"/>
  <c r="B9" i="38"/>
  <c r="D9" i="38"/>
  <c r="D26" i="38"/>
  <c r="D24" i="38"/>
  <c r="D27" i="38"/>
  <c r="D22" i="38"/>
  <c r="D25" i="38"/>
  <c r="D48" i="33"/>
  <c r="A49" i="33"/>
  <c r="D40" i="33"/>
  <c r="D33" i="33"/>
  <c r="D27" i="33"/>
  <c r="D35" i="33"/>
  <c r="D43" i="33"/>
  <c r="D22" i="33"/>
  <c r="D30" i="33"/>
  <c r="D38" i="33"/>
  <c r="D46" i="33"/>
  <c r="D28" i="33"/>
  <c r="D36" i="33"/>
  <c r="D44" i="33"/>
  <c r="D41" i="33"/>
  <c r="D16" i="33"/>
  <c r="D23" i="33"/>
  <c r="D31" i="33"/>
  <c r="D39" i="33"/>
  <c r="D47" i="33"/>
  <c r="D9" i="33"/>
  <c r="C10" i="33" s="1"/>
  <c r="D26" i="33"/>
  <c r="D34" i="33"/>
  <c r="D42" i="33"/>
  <c r="D25" i="33"/>
  <c r="D29" i="33"/>
  <c r="D37" i="33"/>
  <c r="D45" i="33"/>
  <c r="D24" i="33"/>
  <c r="D32" i="33"/>
  <c r="A49" i="32"/>
  <c r="F8" i="32"/>
  <c r="D48" i="32" s="1"/>
  <c r="D29" i="31"/>
  <c r="A30" i="31"/>
  <c r="A31" i="31" s="1"/>
  <c r="A32" i="31" s="1"/>
  <c r="A33" i="31" s="1"/>
  <c r="A34" i="31" s="1"/>
  <c r="A35" i="31" s="1"/>
  <c r="A36" i="31" s="1"/>
  <c r="A37" i="31" s="1"/>
  <c r="D24" i="31"/>
  <c r="D27" i="31"/>
  <c r="D22" i="31"/>
  <c r="D30" i="31"/>
  <c r="D25" i="31"/>
  <c r="D28" i="31"/>
  <c r="D16" i="31"/>
  <c r="D23" i="31"/>
  <c r="D9" i="31"/>
  <c r="D26" i="31"/>
  <c r="D34" i="31"/>
  <c r="A49" i="30"/>
  <c r="D48" i="30"/>
  <c r="D47" i="30"/>
  <c r="D39" i="30"/>
  <c r="D31" i="30"/>
  <c r="D23" i="30"/>
  <c r="D16" i="30"/>
  <c r="D44" i="30"/>
  <c r="D36" i="30"/>
  <c r="D28" i="30"/>
  <c r="D45" i="30"/>
  <c r="D37" i="30"/>
  <c r="D29" i="30"/>
  <c r="D41" i="30"/>
  <c r="D33" i="30"/>
  <c r="D25" i="30"/>
  <c r="D9" i="30"/>
  <c r="C10" i="30" s="1"/>
  <c r="D46" i="30"/>
  <c r="D38" i="30"/>
  <c r="D30" i="30"/>
  <c r="D22" i="30"/>
  <c r="D43" i="30"/>
  <c r="D35" i="30"/>
  <c r="D27" i="30"/>
  <c r="D40" i="30"/>
  <c r="D32" i="30"/>
  <c r="D24" i="30"/>
  <c r="D42" i="30"/>
  <c r="D34" i="30"/>
  <c r="D26" i="30"/>
  <c r="D48" i="29"/>
  <c r="A49" i="29"/>
  <c r="D10" i="29"/>
  <c r="C11" i="29" s="1"/>
  <c r="D47" i="29"/>
  <c r="D39" i="29"/>
  <c r="D31" i="29"/>
  <c r="D23" i="29"/>
  <c r="D16" i="29"/>
  <c r="D41" i="29"/>
  <c r="D33" i="29"/>
  <c r="D25" i="29"/>
  <c r="D35" i="29"/>
  <c r="D40" i="29"/>
  <c r="D32" i="29"/>
  <c r="D24" i="29"/>
  <c r="D45" i="29"/>
  <c r="D37" i="29"/>
  <c r="D29" i="29"/>
  <c r="D44" i="29"/>
  <c r="D36" i="29"/>
  <c r="D28" i="29"/>
  <c r="D43" i="29"/>
  <c r="D27" i="29"/>
  <c r="D46" i="29"/>
  <c r="D38" i="29"/>
  <c r="D30" i="29"/>
  <c r="D22" i="29"/>
  <c r="E9" i="29"/>
  <c r="D42" i="29"/>
  <c r="D34" i="29"/>
  <c r="D26" i="29"/>
  <c r="A25" i="17"/>
  <c r="A26" i="17" s="1"/>
  <c r="A27" i="17" s="1"/>
  <c r="A28" i="17" s="1"/>
  <c r="A29" i="17" s="1"/>
  <c r="A30" i="17" s="1"/>
  <c r="A31" i="17" s="1"/>
  <c r="A32" i="17" s="1"/>
  <c r="D24" i="17"/>
  <c r="D22" i="17"/>
  <c r="D30" i="17"/>
  <c r="D16" i="17"/>
  <c r="D23" i="17"/>
  <c r="D9" i="17"/>
  <c r="C10" i="17" s="1"/>
  <c r="D26" i="17"/>
  <c r="D29" i="17"/>
  <c r="A138" i="15"/>
  <c r="A137" i="15"/>
  <c r="A136" i="15"/>
  <c r="A135" i="15"/>
  <c r="A134" i="15"/>
  <c r="A133" i="15"/>
  <c r="A132" i="15"/>
  <c r="A131" i="15"/>
  <c r="A130" i="15"/>
  <c r="A129" i="15"/>
  <c r="A128" i="15"/>
  <c r="A127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B35" i="1" s="1"/>
  <c r="A114" i="15"/>
  <c r="A113" i="15"/>
  <c r="A112" i="15"/>
  <c r="A111" i="15"/>
  <c r="A110" i="15"/>
  <c r="A109" i="15"/>
  <c r="A108" i="15"/>
  <c r="A107" i="15"/>
  <c r="A106" i="15"/>
  <c r="A105" i="15"/>
  <c r="B30" i="1" s="1"/>
  <c r="A104" i="15"/>
  <c r="B29" i="1" s="1"/>
  <c r="A103" i="15"/>
  <c r="B27" i="1" s="1"/>
  <c r="A102" i="15"/>
  <c r="B26" i="1" s="1"/>
  <c r="A101" i="15"/>
  <c r="B22" i="1" s="1"/>
  <c r="A100" i="15"/>
  <c r="B21" i="1" s="1"/>
  <c r="A99" i="15"/>
  <c r="B20" i="1" s="1"/>
  <c r="A98" i="15"/>
  <c r="B11" i="1" s="1"/>
  <c r="A97" i="15"/>
  <c r="A96" i="15"/>
  <c r="A95" i="15"/>
  <c r="B9" i="1" s="1"/>
  <c r="A94" i="15"/>
  <c r="A93" i="15"/>
  <c r="A92" i="15"/>
  <c r="B6" i="1" s="1"/>
  <c r="A91" i="15"/>
  <c r="B5" i="1" s="1"/>
  <c r="A90" i="15"/>
  <c r="A89" i="15"/>
  <c r="A88" i="15"/>
  <c r="A87" i="15"/>
  <c r="L11" i="1" s="1"/>
  <c r="A86" i="15"/>
  <c r="A85" i="15"/>
  <c r="A33" i="1" s="1"/>
  <c r="A84" i="15"/>
  <c r="A83" i="15"/>
  <c r="A82" i="15"/>
  <c r="A24" i="1" s="1"/>
  <c r="A81" i="15"/>
  <c r="A18" i="1" s="1"/>
  <c r="A80" i="15"/>
  <c r="A3" i="1" s="1"/>
  <c r="A79" i="15"/>
  <c r="A1" i="1" s="1"/>
  <c r="A78" i="15"/>
  <c r="A77" i="15"/>
  <c r="A76" i="15"/>
  <c r="A75" i="15"/>
  <c r="A74" i="15"/>
  <c r="A73" i="15"/>
  <c r="A72" i="15"/>
  <c r="A71" i="15"/>
  <c r="A70" i="15"/>
  <c r="A69" i="15"/>
  <c r="A68" i="15"/>
  <c r="A54" i="15"/>
  <c r="A67" i="15"/>
  <c r="A66" i="15"/>
  <c r="A65" i="15"/>
  <c r="A64" i="15"/>
  <c r="A63" i="15"/>
  <c r="A62" i="15"/>
  <c r="A61" i="15"/>
  <c r="A60" i="15"/>
  <c r="A59" i="15"/>
  <c r="A58" i="15"/>
  <c r="A57" i="15"/>
  <c r="A56" i="15"/>
  <c r="A55" i="15"/>
  <c r="A53" i="15"/>
  <c r="A52" i="15"/>
  <c r="A51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C17" i="15"/>
  <c r="A6" i="15"/>
  <c r="A5" i="15"/>
  <c r="A4" i="15"/>
  <c r="A3" i="15"/>
  <c r="C1" i="15"/>
  <c r="D1" i="15" s="1"/>
  <c r="E1" i="15" s="1"/>
  <c r="F1" i="15" s="1"/>
  <c r="G1" i="15" s="1"/>
  <c r="H1" i="15" s="1"/>
  <c r="I1" i="15" s="1"/>
  <c r="J1" i="15" s="1"/>
  <c r="K1" i="15" s="1"/>
  <c r="L1" i="15" s="1"/>
  <c r="O1" i="34" a="1"/>
  <c r="O1" i="33" a="1"/>
  <c r="O1" i="32" a="1"/>
  <c r="O1" i="39" a="1"/>
  <c r="O1" i="37" a="1"/>
  <c r="O1" i="36" a="1"/>
  <c r="O1" i="35" a="1"/>
  <c r="O1" i="35" l="1"/>
  <c r="O1" i="36"/>
  <c r="O1" i="37"/>
  <c r="O1" i="39"/>
  <c r="O1" i="32"/>
  <c r="O1" i="33"/>
  <c r="O1" i="34"/>
  <c r="B9" i="39"/>
  <c r="B10" i="39"/>
  <c r="K20" i="33"/>
  <c r="K20" i="38"/>
  <c r="K20" i="36"/>
  <c r="K20" i="37"/>
  <c r="K20" i="34"/>
  <c r="K20" i="39"/>
  <c r="K20" i="35"/>
  <c r="E18" i="33"/>
  <c r="E18" i="38"/>
  <c r="E18" i="36"/>
  <c r="E18" i="34"/>
  <c r="E18" i="39"/>
  <c r="E18" i="35"/>
  <c r="E18" i="37"/>
  <c r="E7" i="38"/>
  <c r="J55" i="38"/>
  <c r="J55" i="36"/>
  <c r="J55" i="39"/>
  <c r="E7" i="36"/>
  <c r="J55" i="34"/>
  <c r="E7" i="37"/>
  <c r="E7" i="35"/>
  <c r="J55" i="37"/>
  <c r="J55" i="35"/>
  <c r="E7" i="39"/>
  <c r="E7" i="34"/>
  <c r="D26" i="37"/>
  <c r="D10" i="36"/>
  <c r="C11" i="36" s="1"/>
  <c r="B11" i="36" s="1"/>
  <c r="E10" i="36"/>
  <c r="D39" i="35"/>
  <c r="E1" i="33"/>
  <c r="E1" i="39"/>
  <c r="E1" i="38"/>
  <c r="E1" i="36"/>
  <c r="E1" i="37"/>
  <c r="E1" i="35"/>
  <c r="E1" i="34"/>
  <c r="R20" i="33"/>
  <c r="R20" i="39"/>
  <c r="R20" i="37"/>
  <c r="R20" i="36"/>
  <c r="R20" i="35"/>
  <c r="R20" i="34"/>
  <c r="R20" i="38"/>
  <c r="D40" i="34"/>
  <c r="D32" i="34"/>
  <c r="D24" i="34"/>
  <c r="D42" i="34"/>
  <c r="D34" i="34"/>
  <c r="D26" i="34"/>
  <c r="D47" i="34"/>
  <c r="D39" i="34"/>
  <c r="D31" i="34"/>
  <c r="D23" i="34"/>
  <c r="D16" i="34"/>
  <c r="D41" i="34"/>
  <c r="D37" i="34"/>
  <c r="D28" i="34"/>
  <c r="D9" i="34"/>
  <c r="C10" i="34" s="1"/>
  <c r="D44" i="34"/>
  <c r="D27" i="34"/>
  <c r="D35" i="34"/>
  <c r="D22" i="34"/>
  <c r="D38" i="34"/>
  <c r="D25" i="34"/>
  <c r="D46" i="34"/>
  <c r="D45" i="34"/>
  <c r="D33" i="34"/>
  <c r="D29" i="34"/>
  <c r="D43" i="34"/>
  <c r="D30" i="34"/>
  <c r="D36" i="34"/>
  <c r="E9" i="34"/>
  <c r="A50" i="34"/>
  <c r="D49" i="34"/>
  <c r="D48" i="34"/>
  <c r="D10" i="37"/>
  <c r="C11" i="37" s="1"/>
  <c r="D26" i="35"/>
  <c r="B10" i="35"/>
  <c r="B9" i="35"/>
  <c r="B11" i="35"/>
  <c r="C10" i="38"/>
  <c r="E9" i="38"/>
  <c r="E9" i="37"/>
  <c r="D28" i="37"/>
  <c r="B10" i="36"/>
  <c r="B9" i="36"/>
  <c r="D33" i="35"/>
  <c r="D30" i="35"/>
  <c r="E10" i="35"/>
  <c r="D10" i="35"/>
  <c r="C11" i="35" s="1"/>
  <c r="A36" i="39"/>
  <c r="D35" i="39"/>
  <c r="E55" i="39"/>
  <c r="E55" i="37"/>
  <c r="E55" i="38"/>
  <c r="E55" i="36"/>
  <c r="E55" i="34"/>
  <c r="E55" i="35"/>
  <c r="L7" i="33"/>
  <c r="E42" i="33" s="1"/>
  <c r="L7" i="38"/>
  <c r="E28" i="38" s="1"/>
  <c r="L7" i="36"/>
  <c r="E28" i="36" s="1"/>
  <c r="L7" i="39"/>
  <c r="L7" i="37"/>
  <c r="L7" i="35"/>
  <c r="E35" i="35" s="1"/>
  <c r="L7" i="34"/>
  <c r="E49" i="34" s="1"/>
  <c r="L20" i="33"/>
  <c r="L20" i="38"/>
  <c r="L20" i="35"/>
  <c r="L20" i="39"/>
  <c r="L20" i="37"/>
  <c r="L20" i="34"/>
  <c r="L20" i="36"/>
  <c r="A43" i="35"/>
  <c r="D42" i="35"/>
  <c r="N20" i="33"/>
  <c r="N20" i="38"/>
  <c r="N20" i="37"/>
  <c r="N20" i="34"/>
  <c r="N20" i="39"/>
  <c r="N20" i="36"/>
  <c r="N20" i="35"/>
  <c r="G7" i="33"/>
  <c r="E23" i="33" s="1"/>
  <c r="G7" i="37"/>
  <c r="E23" i="37" s="1"/>
  <c r="G7" i="39"/>
  <c r="E30" i="39" s="1"/>
  <c r="G7" i="36"/>
  <c r="E30" i="36" s="1"/>
  <c r="G7" i="34"/>
  <c r="G7" i="38"/>
  <c r="E23" i="38" s="1"/>
  <c r="G7" i="35"/>
  <c r="G20" i="33"/>
  <c r="G20" i="39"/>
  <c r="G20" i="37"/>
  <c r="G20" i="35"/>
  <c r="G20" i="36"/>
  <c r="G20" i="38"/>
  <c r="G20" i="34"/>
  <c r="O20" i="33"/>
  <c r="O20" i="39"/>
  <c r="O20" i="37"/>
  <c r="O20" i="35"/>
  <c r="O20" i="38"/>
  <c r="O20" i="36"/>
  <c r="O20" i="34"/>
  <c r="H7" i="33"/>
  <c r="E45" i="33" s="1"/>
  <c r="H7" i="39"/>
  <c r="E31" i="39" s="1"/>
  <c r="H7" i="37"/>
  <c r="H7" i="38"/>
  <c r="H7" i="35"/>
  <c r="E24" i="35" s="1"/>
  <c r="H7" i="34"/>
  <c r="H7" i="36"/>
  <c r="E24" i="36" s="1"/>
  <c r="D28" i="39"/>
  <c r="E28" i="39" s="1"/>
  <c r="D10" i="39"/>
  <c r="C11" i="39" s="1"/>
  <c r="D27" i="39"/>
  <c r="D31" i="35"/>
  <c r="D37" i="35"/>
  <c r="D38" i="35"/>
  <c r="E23" i="35"/>
  <c r="E24" i="38"/>
  <c r="A30" i="37"/>
  <c r="D29" i="37"/>
  <c r="M20" i="33"/>
  <c r="M20" i="38"/>
  <c r="M20" i="39"/>
  <c r="M20" i="37"/>
  <c r="M20" i="35"/>
  <c r="M20" i="36"/>
  <c r="M20" i="34"/>
  <c r="F7" i="33"/>
  <c r="E43" i="33" s="1"/>
  <c r="F7" i="38"/>
  <c r="F7" i="39"/>
  <c r="E29" i="39" s="1"/>
  <c r="F7" i="37"/>
  <c r="E22" i="37" s="1"/>
  <c r="F7" i="35"/>
  <c r="E22" i="35" s="1"/>
  <c r="F7" i="36"/>
  <c r="E22" i="36" s="1"/>
  <c r="F7" i="34"/>
  <c r="F20" i="33"/>
  <c r="F20" i="38"/>
  <c r="F20" i="39"/>
  <c r="F20" i="37"/>
  <c r="F20" i="35"/>
  <c r="F20" i="36"/>
  <c r="F20" i="34"/>
  <c r="H20" i="33"/>
  <c r="H20" i="39"/>
  <c r="H20" i="37"/>
  <c r="H20" i="36"/>
  <c r="H20" i="38"/>
  <c r="H20" i="34"/>
  <c r="H20" i="35"/>
  <c r="P20" i="33"/>
  <c r="P20" i="39"/>
  <c r="P20" i="37"/>
  <c r="P20" i="38"/>
  <c r="P20" i="36"/>
  <c r="P20" i="34"/>
  <c r="P20" i="35"/>
  <c r="I7" i="33"/>
  <c r="E32" i="33" s="1"/>
  <c r="I7" i="39"/>
  <c r="E32" i="39" s="1"/>
  <c r="I7" i="37"/>
  <c r="I7" i="36"/>
  <c r="E25" i="36" s="1"/>
  <c r="I7" i="38"/>
  <c r="E25" i="38" s="1"/>
  <c r="I7" i="35"/>
  <c r="E25" i="35" s="1"/>
  <c r="I7" i="34"/>
  <c r="E24" i="39"/>
  <c r="D27" i="37"/>
  <c r="D33" i="39"/>
  <c r="D26" i="39"/>
  <c r="D40" i="35"/>
  <c r="D34" i="35"/>
  <c r="D29" i="35"/>
  <c r="A36" i="36"/>
  <c r="D35" i="36"/>
  <c r="J20" i="33"/>
  <c r="J20" i="39"/>
  <c r="J20" i="36"/>
  <c r="J20" i="38"/>
  <c r="J20" i="37"/>
  <c r="J20" i="34"/>
  <c r="J20" i="35"/>
  <c r="K7" i="33"/>
  <c r="E34" i="33" s="1"/>
  <c r="K7" i="39"/>
  <c r="E34" i="39" s="1"/>
  <c r="K7" i="37"/>
  <c r="K7" i="36"/>
  <c r="E34" i="36" s="1"/>
  <c r="K7" i="38"/>
  <c r="E27" i="38" s="1"/>
  <c r="K7" i="35"/>
  <c r="E27" i="35" s="1"/>
  <c r="K7" i="34"/>
  <c r="E22" i="38"/>
  <c r="E3" i="33"/>
  <c r="E54" i="33" s="1"/>
  <c r="E3" i="39"/>
  <c r="E54" i="39" s="1"/>
  <c r="E3" i="37"/>
  <c r="E54" i="37" s="1"/>
  <c r="E3" i="35"/>
  <c r="E54" i="35" s="1"/>
  <c r="E3" i="34"/>
  <c r="E54" i="34" s="1"/>
  <c r="E3" i="38"/>
  <c r="E54" i="38" s="1"/>
  <c r="E3" i="36"/>
  <c r="E54" i="36" s="1"/>
  <c r="I20" i="33"/>
  <c r="I20" i="39"/>
  <c r="I20" i="38"/>
  <c r="I20" i="37"/>
  <c r="I20" i="34"/>
  <c r="I20" i="35"/>
  <c r="I20" i="36"/>
  <c r="Q20" i="33"/>
  <c r="Q20" i="39"/>
  <c r="Q20" i="38"/>
  <c r="Q20" i="36"/>
  <c r="Q20" i="34"/>
  <c r="Q20" i="35"/>
  <c r="Q20" i="37"/>
  <c r="J7" i="33"/>
  <c r="E47" i="33" s="1"/>
  <c r="J7" i="39"/>
  <c r="J7" i="38"/>
  <c r="E26" i="38" s="1"/>
  <c r="J7" i="36"/>
  <c r="E33" i="36" s="1"/>
  <c r="J7" i="34"/>
  <c r="J7" i="37"/>
  <c r="J7" i="35"/>
  <c r="E24" i="37"/>
  <c r="B9" i="37"/>
  <c r="B10" i="37"/>
  <c r="E26" i="36"/>
  <c r="A30" i="38"/>
  <c r="D29" i="38"/>
  <c r="D32" i="35"/>
  <c r="D28" i="35"/>
  <c r="E28" i="35" s="1"/>
  <c r="E25" i="37"/>
  <c r="E48" i="34"/>
  <c r="E55" i="32"/>
  <c r="E55" i="33"/>
  <c r="D10" i="33"/>
  <c r="C11" i="33" s="1"/>
  <c r="J55" i="33"/>
  <c r="E7" i="33"/>
  <c r="E9" i="33"/>
  <c r="B9" i="33"/>
  <c r="B10" i="33"/>
  <c r="A50" i="33"/>
  <c r="D49" i="33"/>
  <c r="E44" i="33"/>
  <c r="E35" i="33"/>
  <c r="E1" i="31"/>
  <c r="E1" i="32"/>
  <c r="M20" i="31"/>
  <c r="M20" i="32"/>
  <c r="F7" i="31"/>
  <c r="F7" i="32"/>
  <c r="D40" i="32"/>
  <c r="D32" i="32"/>
  <c r="D24" i="32"/>
  <c r="D45" i="32"/>
  <c r="D37" i="32"/>
  <c r="D29" i="32"/>
  <c r="D42" i="32"/>
  <c r="D34" i="32"/>
  <c r="D26" i="32"/>
  <c r="D9" i="32"/>
  <c r="C10" i="32" s="1"/>
  <c r="D43" i="32"/>
  <c r="D35" i="32"/>
  <c r="D27" i="32"/>
  <c r="D47" i="32"/>
  <c r="D39" i="32"/>
  <c r="D31" i="32"/>
  <c r="D23" i="32"/>
  <c r="D16" i="32"/>
  <c r="D44" i="32"/>
  <c r="D36" i="32"/>
  <c r="D28" i="32"/>
  <c r="D41" i="32"/>
  <c r="D33" i="32"/>
  <c r="D25" i="32"/>
  <c r="D46" i="32"/>
  <c r="D38" i="32"/>
  <c r="D30" i="32"/>
  <c r="D22" i="32"/>
  <c r="F20" i="31"/>
  <c r="F20" i="32"/>
  <c r="N20" i="31"/>
  <c r="N20" i="32"/>
  <c r="G7" i="31"/>
  <c r="E30" i="31" s="1"/>
  <c r="G7" i="32"/>
  <c r="A50" i="32"/>
  <c r="D49" i="32"/>
  <c r="J20" i="31"/>
  <c r="J20" i="32"/>
  <c r="E18" i="31"/>
  <c r="E18" i="32"/>
  <c r="G20" i="31"/>
  <c r="G20" i="32"/>
  <c r="O20" i="31"/>
  <c r="O20" i="32"/>
  <c r="H7" i="31"/>
  <c r="E24" i="31" s="1"/>
  <c r="H7" i="32"/>
  <c r="L7" i="31"/>
  <c r="E28" i="31" s="1"/>
  <c r="L7" i="32"/>
  <c r="J55" i="32"/>
  <c r="E7" i="32"/>
  <c r="H20" i="31"/>
  <c r="H20" i="32"/>
  <c r="I7" i="31"/>
  <c r="E25" i="31" s="1"/>
  <c r="I7" i="32"/>
  <c r="K20" i="31"/>
  <c r="K20" i="32"/>
  <c r="L20" i="31"/>
  <c r="L20" i="32"/>
  <c r="P20" i="31"/>
  <c r="P20" i="32"/>
  <c r="E3" i="31"/>
  <c r="E54" i="31" s="1"/>
  <c r="E3" i="32"/>
  <c r="E54" i="32" s="1"/>
  <c r="I20" i="31"/>
  <c r="I20" i="32"/>
  <c r="Q20" i="31"/>
  <c r="Q20" i="32"/>
  <c r="J7" i="31"/>
  <c r="E26" i="31" s="1"/>
  <c r="J7" i="32"/>
  <c r="R20" i="31"/>
  <c r="R20" i="32"/>
  <c r="K7" i="31"/>
  <c r="E34" i="31" s="1"/>
  <c r="K7" i="32"/>
  <c r="E48" i="32" s="1"/>
  <c r="D31" i="31"/>
  <c r="D32" i="31"/>
  <c r="D37" i="31"/>
  <c r="A38" i="31"/>
  <c r="E9" i="30"/>
  <c r="D36" i="31"/>
  <c r="E22" i="31"/>
  <c r="E29" i="31"/>
  <c r="E9" i="31"/>
  <c r="C10" i="31"/>
  <c r="B9" i="31"/>
  <c r="E55" i="30"/>
  <c r="E55" i="31"/>
  <c r="D35" i="31"/>
  <c r="E35" i="31" s="1"/>
  <c r="E7" i="31"/>
  <c r="J55" i="31"/>
  <c r="D33" i="31"/>
  <c r="G20" i="29"/>
  <c r="G20" i="30"/>
  <c r="H20" i="29"/>
  <c r="H20" i="30"/>
  <c r="K20" i="29"/>
  <c r="K20" i="30"/>
  <c r="L7" i="29"/>
  <c r="E42" i="29" s="1"/>
  <c r="L7" i="30"/>
  <c r="E42" i="30" s="1"/>
  <c r="O20" i="29"/>
  <c r="O20" i="30"/>
  <c r="J55" i="30"/>
  <c r="E7" i="30"/>
  <c r="E10" i="29"/>
  <c r="J20" i="29"/>
  <c r="J20" i="30"/>
  <c r="R20" i="29"/>
  <c r="R20" i="30"/>
  <c r="E18" i="29"/>
  <c r="E18" i="30"/>
  <c r="F7" i="29"/>
  <c r="E36" i="29" s="1"/>
  <c r="F7" i="30"/>
  <c r="E43" i="30" s="1"/>
  <c r="I7" i="29"/>
  <c r="E46" i="29" s="1"/>
  <c r="I7" i="30"/>
  <c r="E39" i="30" s="1"/>
  <c r="E1" i="29"/>
  <c r="E1" i="30"/>
  <c r="K7" i="29"/>
  <c r="E41" i="29" s="1"/>
  <c r="K7" i="30"/>
  <c r="E48" i="30" s="1"/>
  <c r="L20" i="29"/>
  <c r="L20" i="30"/>
  <c r="M20" i="29"/>
  <c r="M20" i="30"/>
  <c r="F20" i="29"/>
  <c r="F20" i="30"/>
  <c r="N20" i="29"/>
  <c r="N20" i="30"/>
  <c r="G7" i="29"/>
  <c r="E44" i="29" s="1"/>
  <c r="G7" i="30"/>
  <c r="E23" i="30" s="1"/>
  <c r="D10" i="30"/>
  <c r="C11" i="30" s="1"/>
  <c r="B11" i="30" s="1"/>
  <c r="E25" i="30"/>
  <c r="A50" i="30"/>
  <c r="D49" i="30"/>
  <c r="H7" i="29"/>
  <c r="E24" i="29" s="1"/>
  <c r="H7" i="30"/>
  <c r="E31" i="30" s="1"/>
  <c r="P20" i="29"/>
  <c r="P20" i="30"/>
  <c r="E3" i="29"/>
  <c r="E54" i="29" s="1"/>
  <c r="E3" i="30"/>
  <c r="E54" i="30" s="1"/>
  <c r="I20" i="29"/>
  <c r="I20" i="30"/>
  <c r="Q20" i="29"/>
  <c r="Q20" i="30"/>
  <c r="J7" i="29"/>
  <c r="E47" i="29" s="1"/>
  <c r="J7" i="30"/>
  <c r="E33" i="30" s="1"/>
  <c r="B9" i="30"/>
  <c r="B10" i="30"/>
  <c r="E55" i="17"/>
  <c r="E55" i="29"/>
  <c r="J55" i="17"/>
  <c r="J55" i="29"/>
  <c r="E7" i="29"/>
  <c r="D11" i="29"/>
  <c r="C12" i="29" s="1"/>
  <c r="B12" i="29" s="1"/>
  <c r="A50" i="29"/>
  <c r="D49" i="29"/>
  <c r="B9" i="29"/>
  <c r="B10" i="29"/>
  <c r="B11" i="29"/>
  <c r="D25" i="17"/>
  <c r="D28" i="17"/>
  <c r="E9" i="17"/>
  <c r="I20" i="17"/>
  <c r="J20" i="17"/>
  <c r="R20" i="17"/>
  <c r="K7" i="17"/>
  <c r="D31" i="17"/>
  <c r="D27" i="17"/>
  <c r="K20" i="17"/>
  <c r="E7" i="17"/>
  <c r="B9" i="17"/>
  <c r="B10" i="17"/>
  <c r="Q20" i="17"/>
  <c r="L7" i="17"/>
  <c r="E3" i="17"/>
  <c r="E54" i="17" s="1"/>
  <c r="M20" i="17"/>
  <c r="F7" i="17"/>
  <c r="D10" i="17"/>
  <c r="C11" i="17" s="1"/>
  <c r="B11" i="17" s="1"/>
  <c r="E1" i="17"/>
  <c r="F20" i="17"/>
  <c r="N20" i="17"/>
  <c r="G7" i="17"/>
  <c r="J7" i="17"/>
  <c r="L20" i="17"/>
  <c r="G20" i="17"/>
  <c r="O20" i="17"/>
  <c r="H7" i="17"/>
  <c r="A33" i="17"/>
  <c r="D32" i="17"/>
  <c r="E18" i="17"/>
  <c r="H20" i="17"/>
  <c r="P20" i="17"/>
  <c r="I7" i="17"/>
  <c r="E39" i="33" l="1"/>
  <c r="E40" i="33"/>
  <c r="E38" i="33"/>
  <c r="E49" i="33"/>
  <c r="E41" i="35"/>
  <c r="E37" i="35"/>
  <c r="E42" i="35"/>
  <c r="E26" i="37"/>
  <c r="E27" i="33"/>
  <c r="E22" i="33"/>
  <c r="E36" i="33"/>
  <c r="E30" i="35"/>
  <c r="E37" i="34"/>
  <c r="E23" i="31"/>
  <c r="E25" i="33"/>
  <c r="E46" i="33"/>
  <c r="E29" i="35"/>
  <c r="E33" i="35"/>
  <c r="E36" i="35"/>
  <c r="E36" i="34"/>
  <c r="E41" i="34"/>
  <c r="E42" i="34"/>
  <c r="E32" i="36"/>
  <c r="E31" i="33"/>
  <c r="E28" i="37"/>
  <c r="E30" i="34"/>
  <c r="E22" i="34"/>
  <c r="E29" i="36"/>
  <c r="E43" i="34"/>
  <c r="E35" i="34"/>
  <c r="E23" i="34"/>
  <c r="E25" i="39"/>
  <c r="E27" i="39"/>
  <c r="E29" i="34"/>
  <c r="E27" i="34"/>
  <c r="E40" i="34"/>
  <c r="E38" i="34"/>
  <c r="E10" i="39"/>
  <c r="A44" i="35"/>
  <c r="D43" i="35"/>
  <c r="E43" i="35" s="1"/>
  <c r="E37" i="33"/>
  <c r="E27" i="36"/>
  <c r="E22" i="39"/>
  <c r="E31" i="34"/>
  <c r="E24" i="33"/>
  <c r="E28" i="33"/>
  <c r="E29" i="33"/>
  <c r="E29" i="38"/>
  <c r="A37" i="36"/>
  <c r="D36" i="36"/>
  <c r="E36" i="36" s="1"/>
  <c r="E26" i="39"/>
  <c r="E35" i="39"/>
  <c r="E33" i="34"/>
  <c r="E44" i="34"/>
  <c r="E39" i="34"/>
  <c r="E48" i="33"/>
  <c r="E32" i="34"/>
  <c r="E26" i="33"/>
  <c r="E32" i="35"/>
  <c r="E33" i="33"/>
  <c r="E33" i="39"/>
  <c r="E29" i="37"/>
  <c r="E31" i="35"/>
  <c r="E41" i="33"/>
  <c r="A37" i="39"/>
  <c r="D36" i="39"/>
  <c r="E36" i="39" s="1"/>
  <c r="E45" i="34"/>
  <c r="E10" i="34"/>
  <c r="D10" i="34"/>
  <c r="C11" i="34" s="1"/>
  <c r="E47" i="34"/>
  <c r="E23" i="36"/>
  <c r="D11" i="37"/>
  <c r="C12" i="37" s="1"/>
  <c r="E11" i="39"/>
  <c r="D11" i="39"/>
  <c r="C12" i="39" s="1"/>
  <c r="E24" i="34"/>
  <c r="E23" i="39"/>
  <c r="E35" i="36"/>
  <c r="E38" i="35"/>
  <c r="A31" i="38"/>
  <c r="D30" i="38"/>
  <c r="E30" i="38" s="1"/>
  <c r="E35" i="29"/>
  <c r="E37" i="32"/>
  <c r="E30" i="33"/>
  <c r="E31" i="36"/>
  <c r="E34" i="35"/>
  <c r="E27" i="37"/>
  <c r="A31" i="37"/>
  <c r="D30" i="37"/>
  <c r="E30" i="37" s="1"/>
  <c r="E11" i="35"/>
  <c r="D11" i="35"/>
  <c r="C12" i="35" s="1"/>
  <c r="D10" i="38"/>
  <c r="C11" i="38" s="1"/>
  <c r="B10" i="38"/>
  <c r="E26" i="35"/>
  <c r="A51" i="34"/>
  <c r="D50" i="34"/>
  <c r="E50" i="34"/>
  <c r="E46" i="34"/>
  <c r="E28" i="34"/>
  <c r="E26" i="34"/>
  <c r="E39" i="35"/>
  <c r="E10" i="37"/>
  <c r="B11" i="34"/>
  <c r="B9" i="34"/>
  <c r="B10" i="34"/>
  <c r="D11" i="36"/>
  <c r="C12" i="36" s="1"/>
  <c r="E11" i="36"/>
  <c r="B11" i="37"/>
  <c r="E35" i="32"/>
  <c r="E40" i="35"/>
  <c r="E25" i="34"/>
  <c r="E34" i="34"/>
  <c r="B11" i="39"/>
  <c r="D11" i="33"/>
  <c r="C12" i="33" s="1"/>
  <c r="E11" i="33"/>
  <c r="B11" i="33"/>
  <c r="E33" i="32"/>
  <c r="E39" i="32"/>
  <c r="E42" i="32"/>
  <c r="E33" i="29"/>
  <c r="E36" i="30"/>
  <c r="E27" i="31"/>
  <c r="E37" i="31"/>
  <c r="E41" i="32"/>
  <c r="E9" i="32"/>
  <c r="A51" i="33"/>
  <c r="D50" i="33"/>
  <c r="E50" i="33" s="1"/>
  <c r="E25" i="29"/>
  <c r="E49" i="32"/>
  <c r="E28" i="32"/>
  <c r="E27" i="32"/>
  <c r="E10" i="33"/>
  <c r="E36" i="31"/>
  <c r="E29" i="32"/>
  <c r="A51" i="32"/>
  <c r="D50" i="32"/>
  <c r="E50" i="32" s="1"/>
  <c r="E22" i="32"/>
  <c r="E36" i="32"/>
  <c r="E27" i="29"/>
  <c r="E31" i="31"/>
  <c r="E30" i="32"/>
  <c r="E44" i="32"/>
  <c r="E43" i="32"/>
  <c r="E45" i="32"/>
  <c r="E32" i="31"/>
  <c r="E46" i="30"/>
  <c r="E29" i="30"/>
  <c r="E38" i="32"/>
  <c r="B10" i="32"/>
  <c r="B9" i="32"/>
  <c r="E10" i="32"/>
  <c r="D10" i="32"/>
  <c r="C11" i="32" s="1"/>
  <c r="B11" i="32" s="1"/>
  <c r="E24" i="32"/>
  <c r="E47" i="32"/>
  <c r="E32" i="30"/>
  <c r="E46" i="32"/>
  <c r="E23" i="32"/>
  <c r="E26" i="32"/>
  <c r="E32" i="32"/>
  <c r="E33" i="31"/>
  <c r="E25" i="32"/>
  <c r="E31" i="32"/>
  <c r="E34" i="32"/>
  <c r="E40" i="32"/>
  <c r="D10" i="31"/>
  <c r="C11" i="31" s="1"/>
  <c r="A39" i="31"/>
  <c r="D38" i="31"/>
  <c r="E38" i="31" s="1"/>
  <c r="E26" i="29"/>
  <c r="E48" i="29"/>
  <c r="E49" i="30"/>
  <c r="E28" i="30"/>
  <c r="E49" i="29"/>
  <c r="E22" i="30"/>
  <c r="B10" i="31"/>
  <c r="E34" i="30"/>
  <c r="E30" i="29"/>
  <c r="E27" i="30"/>
  <c r="E40" i="29"/>
  <c r="E41" i="30"/>
  <c r="E35" i="30"/>
  <c r="E40" i="30"/>
  <c r="E34" i="29"/>
  <c r="E26" i="30"/>
  <c r="E23" i="29"/>
  <c r="E47" i="30"/>
  <c r="E32" i="29"/>
  <c r="E37" i="29"/>
  <c r="E22" i="29"/>
  <c r="E28" i="29"/>
  <c r="E31" i="29"/>
  <c r="E39" i="29"/>
  <c r="E45" i="30"/>
  <c r="E30" i="30"/>
  <c r="E43" i="29"/>
  <c r="E38" i="29"/>
  <c r="A51" i="30"/>
  <c r="D50" i="30"/>
  <c r="E50" i="30" s="1"/>
  <c r="E44" i="30"/>
  <c r="E45" i="29"/>
  <c r="D11" i="30"/>
  <c r="C12" i="30" s="1"/>
  <c r="E37" i="30"/>
  <c r="E29" i="29"/>
  <c r="E10" i="30"/>
  <c r="E38" i="30"/>
  <c r="E24" i="30"/>
  <c r="D12" i="29"/>
  <c r="C13" i="29" s="1"/>
  <c r="E11" i="29"/>
  <c r="A51" i="29"/>
  <c r="D50" i="29"/>
  <c r="E50" i="29" s="1"/>
  <c r="E24" i="17"/>
  <c r="E25" i="17"/>
  <c r="E22" i="17"/>
  <c r="E28" i="17"/>
  <c r="E26" i="17"/>
  <c r="E32" i="17"/>
  <c r="E29" i="17"/>
  <c r="E23" i="17"/>
  <c r="E31" i="17"/>
  <c r="E10" i="17"/>
  <c r="E27" i="17"/>
  <c r="E30" i="17"/>
  <c r="D11" i="17"/>
  <c r="C12" i="17" s="1"/>
  <c r="A34" i="17"/>
  <c r="D33" i="17"/>
  <c r="E33" i="17" s="1"/>
  <c r="D11" i="38" l="1"/>
  <c r="C12" i="38" s="1"/>
  <c r="B11" i="38"/>
  <c r="D12" i="35"/>
  <c r="C13" i="35" s="1"/>
  <c r="E12" i="35"/>
  <c r="B12" i="35"/>
  <c r="D12" i="39"/>
  <c r="C13" i="39" s="1"/>
  <c r="B12" i="39"/>
  <c r="D12" i="37"/>
  <c r="C13" i="37" s="1"/>
  <c r="B12" i="37"/>
  <c r="A38" i="39"/>
  <c r="D37" i="39"/>
  <c r="E37" i="39" s="1"/>
  <c r="A38" i="36"/>
  <c r="D37" i="36"/>
  <c r="E37" i="36" s="1"/>
  <c r="A52" i="34"/>
  <c r="D51" i="34"/>
  <c r="E51" i="34" s="1"/>
  <c r="A32" i="37"/>
  <c r="D31" i="37"/>
  <c r="E31" i="37" s="1"/>
  <c r="A32" i="38"/>
  <c r="D31" i="38"/>
  <c r="E31" i="38" s="1"/>
  <c r="E11" i="37"/>
  <c r="D12" i="36"/>
  <c r="C13" i="36" s="1"/>
  <c r="B12" i="36"/>
  <c r="A45" i="35"/>
  <c r="D44" i="35"/>
  <c r="E44" i="35" s="1"/>
  <c r="E10" i="38"/>
  <c r="D11" i="34"/>
  <c r="C12" i="34" s="1"/>
  <c r="E11" i="34"/>
  <c r="A52" i="33"/>
  <c r="D51" i="33"/>
  <c r="E51" i="33" s="1"/>
  <c r="E12" i="33"/>
  <c r="D12" i="33"/>
  <c r="C13" i="33" s="1"/>
  <c r="B12" i="33"/>
  <c r="E10" i="31"/>
  <c r="E12" i="29"/>
  <c r="E11" i="30"/>
  <c r="D51" i="32"/>
  <c r="A52" i="32"/>
  <c r="E51" i="32"/>
  <c r="D11" i="32"/>
  <c r="C12" i="32" s="1"/>
  <c r="E11" i="32"/>
  <c r="A40" i="31"/>
  <c r="D39" i="31"/>
  <c r="E39" i="31" s="1"/>
  <c r="D11" i="31"/>
  <c r="C12" i="31" s="1"/>
  <c r="B11" i="31"/>
  <c r="A52" i="30"/>
  <c r="D51" i="30"/>
  <c r="E51" i="30" s="1"/>
  <c r="D12" i="30"/>
  <c r="C13" i="30" s="1"/>
  <c r="B12" i="30"/>
  <c r="D13" i="29"/>
  <c r="C14" i="29" s="1"/>
  <c r="B13" i="29"/>
  <c r="A52" i="29"/>
  <c r="D51" i="29"/>
  <c r="E51" i="29" s="1"/>
  <c r="E11" i="17"/>
  <c r="A35" i="17"/>
  <c r="D34" i="17"/>
  <c r="E34" i="17" s="1"/>
  <c r="D12" i="17"/>
  <c r="C13" i="17" s="1"/>
  <c r="B12" i="17"/>
  <c r="D13" i="39" l="1"/>
  <c r="C14" i="39" s="1"/>
  <c r="E13" i="39"/>
  <c r="B13" i="39"/>
  <c r="D12" i="34"/>
  <c r="C13" i="34" s="1"/>
  <c r="B12" i="34"/>
  <c r="A39" i="36"/>
  <c r="D38" i="36"/>
  <c r="E38" i="36" s="1"/>
  <c r="E12" i="39"/>
  <c r="A39" i="39"/>
  <c r="D38" i="39"/>
  <c r="E38" i="39" s="1"/>
  <c r="A46" i="35"/>
  <c r="D45" i="35"/>
  <c r="E45" i="35" s="1"/>
  <c r="A33" i="37"/>
  <c r="D32" i="37"/>
  <c r="E32" i="37" s="1"/>
  <c r="D13" i="35"/>
  <c r="C14" i="35" s="1"/>
  <c r="B13" i="35"/>
  <c r="E12" i="37"/>
  <c r="D13" i="36"/>
  <c r="C14" i="36" s="1"/>
  <c r="E13" i="36" s="1"/>
  <c r="B13" i="36"/>
  <c r="D13" i="37"/>
  <c r="C14" i="37" s="1"/>
  <c r="E13" i="37"/>
  <c r="B13" i="37"/>
  <c r="E12" i="38"/>
  <c r="D12" i="38"/>
  <c r="C13" i="38" s="1"/>
  <c r="B12" i="38"/>
  <c r="A33" i="38"/>
  <c r="D32" i="38"/>
  <c r="E32" i="38" s="1"/>
  <c r="E12" i="36"/>
  <c r="E52" i="34"/>
  <c r="D52" i="34"/>
  <c r="E11" i="38"/>
  <c r="D13" i="33"/>
  <c r="C14" i="33" s="1"/>
  <c r="E13" i="33" s="1"/>
  <c r="B13" i="33"/>
  <c r="D52" i="33"/>
  <c r="E52" i="33" s="1"/>
  <c r="D12" i="32"/>
  <c r="C13" i="32" s="1"/>
  <c r="B12" i="32"/>
  <c r="D52" i="32"/>
  <c r="E52" i="32" s="1"/>
  <c r="D12" i="31"/>
  <c r="C13" i="31" s="1"/>
  <c r="B12" i="31"/>
  <c r="E11" i="31"/>
  <c r="E12" i="30"/>
  <c r="A41" i="31"/>
  <c r="D40" i="31"/>
  <c r="E40" i="31" s="1"/>
  <c r="D13" i="30"/>
  <c r="C14" i="30" s="1"/>
  <c r="E13" i="30" s="1"/>
  <c r="B13" i="30"/>
  <c r="D52" i="30"/>
  <c r="E52" i="30" s="1"/>
  <c r="E14" i="29"/>
  <c r="D14" i="29"/>
  <c r="C15" i="29" s="1"/>
  <c r="B15" i="29" s="1"/>
  <c r="B14" i="29"/>
  <c r="E13" i="29"/>
  <c r="D52" i="29"/>
  <c r="E52" i="29" s="1"/>
  <c r="D13" i="17"/>
  <c r="C14" i="17" s="1"/>
  <c r="E13" i="17" s="1"/>
  <c r="B13" i="17"/>
  <c r="A36" i="17"/>
  <c r="D35" i="17"/>
  <c r="E35" i="17" s="1"/>
  <c r="E12" i="17"/>
  <c r="E14" i="37" l="1"/>
  <c r="D14" i="37"/>
  <c r="C15" i="37" s="1"/>
  <c r="B15" i="37" s="1"/>
  <c r="B14" i="37"/>
  <c r="A40" i="36"/>
  <c r="D39" i="36"/>
  <c r="E39" i="36" s="1"/>
  <c r="A34" i="37"/>
  <c r="D33" i="37"/>
  <c r="E33" i="37" s="1"/>
  <c r="D13" i="34"/>
  <c r="C14" i="34" s="1"/>
  <c r="B13" i="34"/>
  <c r="A47" i="35"/>
  <c r="D46" i="35"/>
  <c r="E46" i="35" s="1"/>
  <c r="E12" i="34"/>
  <c r="E14" i="35"/>
  <c r="D14" i="35"/>
  <c r="C15" i="35" s="1"/>
  <c r="B15" i="35" s="1"/>
  <c r="B14" i="35"/>
  <c r="A34" i="38"/>
  <c r="D33" i="38"/>
  <c r="E33" i="38" s="1"/>
  <c r="E14" i="36"/>
  <c r="D14" i="36"/>
  <c r="C15" i="36" s="1"/>
  <c r="B15" i="36" s="1"/>
  <c r="B14" i="36"/>
  <c r="E13" i="38"/>
  <c r="D13" i="38"/>
  <c r="C14" i="38" s="1"/>
  <c r="B13" i="38"/>
  <c r="A40" i="39"/>
  <c r="D39" i="39"/>
  <c r="E39" i="39" s="1"/>
  <c r="E13" i="35"/>
  <c r="D14" i="39"/>
  <c r="C15" i="39" s="1"/>
  <c r="B15" i="39" s="1"/>
  <c r="E14" i="39"/>
  <c r="B14" i="39"/>
  <c r="E12" i="32"/>
  <c r="E14" i="33"/>
  <c r="D14" i="33"/>
  <c r="C15" i="33" s="1"/>
  <c r="B15" i="33" s="1"/>
  <c r="B14" i="33"/>
  <c r="D13" i="32"/>
  <c r="C14" i="32" s="1"/>
  <c r="E13" i="32" s="1"/>
  <c r="B13" i="32"/>
  <c r="A42" i="31"/>
  <c r="D41" i="31"/>
  <c r="E41" i="31" s="1"/>
  <c r="D13" i="31"/>
  <c r="C14" i="31" s="1"/>
  <c r="B13" i="31"/>
  <c r="E12" i="31"/>
  <c r="D14" i="30"/>
  <c r="C15" i="30" s="1"/>
  <c r="B15" i="30" s="1"/>
  <c r="E14" i="30"/>
  <c r="B14" i="30"/>
  <c r="A37" i="17"/>
  <c r="D36" i="17"/>
  <c r="E36" i="17" s="1"/>
  <c r="D14" i="17"/>
  <c r="C15" i="17" s="1"/>
  <c r="B15" i="17" s="1"/>
  <c r="E14" i="17"/>
  <c r="B14" i="17"/>
  <c r="E14" i="34" l="1"/>
  <c r="D14" i="34"/>
  <c r="C15" i="34" s="1"/>
  <c r="B15" i="34" s="1"/>
  <c r="B14" i="34"/>
  <c r="E14" i="38"/>
  <c r="D14" i="38"/>
  <c r="C15" i="38" s="1"/>
  <c r="B15" i="38" s="1"/>
  <c r="B14" i="38"/>
  <c r="A41" i="36"/>
  <c r="D40" i="36"/>
  <c r="E40" i="36" s="1"/>
  <c r="A48" i="35"/>
  <c r="D47" i="35"/>
  <c r="E47" i="35" s="1"/>
  <c r="A35" i="37"/>
  <c r="D34" i="37"/>
  <c r="E34" i="37" s="1"/>
  <c r="A41" i="39"/>
  <c r="D40" i="39"/>
  <c r="E40" i="39" s="1"/>
  <c r="A35" i="38"/>
  <c r="D34" i="38"/>
  <c r="E34" i="38" s="1"/>
  <c r="E13" i="34"/>
  <c r="E14" i="32"/>
  <c r="D14" i="32"/>
  <c r="C15" i="32" s="1"/>
  <c r="B15" i="32" s="1"/>
  <c r="B14" i="32"/>
  <c r="E14" i="31"/>
  <c r="D14" i="31"/>
  <c r="C15" i="31" s="1"/>
  <c r="B15" i="31" s="1"/>
  <c r="B14" i="31"/>
  <c r="E13" i="31"/>
  <c r="A43" i="31"/>
  <c r="D42" i="31"/>
  <c r="E42" i="31" s="1"/>
  <c r="A38" i="17"/>
  <c r="D37" i="17"/>
  <c r="E37" i="17" s="1"/>
  <c r="A36" i="38" l="1"/>
  <c r="D35" i="38"/>
  <c r="E35" i="38" s="1"/>
  <c r="A42" i="36"/>
  <c r="D41" i="36"/>
  <c r="E41" i="36" s="1"/>
  <c r="A42" i="39"/>
  <c r="D41" i="39"/>
  <c r="E41" i="39" s="1"/>
  <c r="A36" i="37"/>
  <c r="D35" i="37"/>
  <c r="E35" i="37" s="1"/>
  <c r="A49" i="35"/>
  <c r="D48" i="35"/>
  <c r="E48" i="35" s="1"/>
  <c r="A44" i="31"/>
  <c r="D43" i="31"/>
  <c r="E43" i="31" s="1"/>
  <c r="A39" i="17"/>
  <c r="D38" i="17"/>
  <c r="E38" i="17" s="1"/>
  <c r="A37" i="37" l="1"/>
  <c r="D36" i="37"/>
  <c r="E36" i="37" s="1"/>
  <c r="A43" i="36"/>
  <c r="D42" i="36"/>
  <c r="E42" i="36" s="1"/>
  <c r="A43" i="39"/>
  <c r="D42" i="39"/>
  <c r="E42" i="39" s="1"/>
  <c r="E49" i="35"/>
  <c r="A50" i="35"/>
  <c r="D49" i="35"/>
  <c r="A37" i="38"/>
  <c r="D36" i="38"/>
  <c r="E36" i="38" s="1"/>
  <c r="A45" i="31"/>
  <c r="D44" i="31"/>
  <c r="E44" i="31" s="1"/>
  <c r="A40" i="17"/>
  <c r="D39" i="17"/>
  <c r="E39" i="17" s="1"/>
  <c r="A44" i="36" l="1"/>
  <c r="D43" i="36"/>
  <c r="E43" i="36" s="1"/>
  <c r="A51" i="35"/>
  <c r="D50" i="35"/>
  <c r="E50" i="35"/>
  <c r="A44" i="39"/>
  <c r="D43" i="39"/>
  <c r="E43" i="39" s="1"/>
  <c r="A38" i="38"/>
  <c r="D37" i="38"/>
  <c r="E37" i="38" s="1"/>
  <c r="A38" i="37"/>
  <c r="D37" i="37"/>
  <c r="E37" i="37" s="1"/>
  <c r="D45" i="31"/>
  <c r="E45" i="31" s="1"/>
  <c r="A46" i="31"/>
  <c r="A41" i="17"/>
  <c r="D40" i="17"/>
  <c r="E40" i="17" s="1"/>
  <c r="D51" i="35" l="1"/>
  <c r="E51" i="35" s="1"/>
  <c r="A52" i="35"/>
  <c r="A45" i="39"/>
  <c r="D44" i="39"/>
  <c r="E44" i="39" s="1"/>
  <c r="A39" i="37"/>
  <c r="D38" i="37"/>
  <c r="E38" i="37" s="1"/>
  <c r="A39" i="38"/>
  <c r="D38" i="38"/>
  <c r="E38" i="38" s="1"/>
  <c r="A45" i="36"/>
  <c r="D44" i="36"/>
  <c r="E44" i="36" s="1"/>
  <c r="A47" i="31"/>
  <c r="D46" i="31"/>
  <c r="E46" i="31" s="1"/>
  <c r="A42" i="17"/>
  <c r="D41" i="17"/>
  <c r="E41" i="17" s="1"/>
  <c r="A40" i="37" l="1"/>
  <c r="D39" i="37"/>
  <c r="E39" i="37" s="1"/>
  <c r="A46" i="39"/>
  <c r="D45" i="39"/>
  <c r="E45" i="39" s="1"/>
  <c r="D52" i="35"/>
  <c r="E52" i="35" s="1"/>
  <c r="A40" i="38"/>
  <c r="D39" i="38"/>
  <c r="E39" i="38" s="1"/>
  <c r="A46" i="36"/>
  <c r="D45" i="36"/>
  <c r="E45" i="36" s="1"/>
  <c r="A48" i="31"/>
  <c r="D47" i="31"/>
  <c r="E47" i="31" s="1"/>
  <c r="A43" i="17"/>
  <c r="D42" i="17"/>
  <c r="E42" i="17" s="1"/>
  <c r="A41" i="38" l="1"/>
  <c r="D40" i="38"/>
  <c r="E40" i="38" s="1"/>
  <c r="A47" i="39"/>
  <c r="D46" i="39"/>
  <c r="E46" i="39" s="1"/>
  <c r="A47" i="36"/>
  <c r="D46" i="36"/>
  <c r="E46" i="36" s="1"/>
  <c r="A41" i="37"/>
  <c r="D40" i="37"/>
  <c r="E40" i="37" s="1"/>
  <c r="A49" i="31"/>
  <c r="D48" i="31"/>
  <c r="E48" i="31" s="1"/>
  <c r="A44" i="17"/>
  <c r="D43" i="17"/>
  <c r="E43" i="17" s="1"/>
  <c r="A42" i="37" l="1"/>
  <c r="D41" i="37"/>
  <c r="E41" i="37" s="1"/>
  <c r="A48" i="36"/>
  <c r="D47" i="36"/>
  <c r="E47" i="36" s="1"/>
  <c r="A48" i="39"/>
  <c r="D47" i="39"/>
  <c r="E47" i="39" s="1"/>
  <c r="A42" i="38"/>
  <c r="D41" i="38"/>
  <c r="E41" i="38" s="1"/>
  <c r="A50" i="31"/>
  <c r="D49" i="31"/>
  <c r="E49" i="31" s="1"/>
  <c r="A45" i="17"/>
  <c r="D44" i="17"/>
  <c r="E44" i="17" s="1"/>
  <c r="A43" i="38" l="1"/>
  <c r="D42" i="38"/>
  <c r="E42" i="38" s="1"/>
  <c r="A49" i="39"/>
  <c r="D48" i="39"/>
  <c r="E48" i="39" s="1"/>
  <c r="D48" i="36"/>
  <c r="A49" i="36"/>
  <c r="E48" i="36"/>
  <c r="A43" i="37"/>
  <c r="D42" i="37"/>
  <c r="E42" i="37" s="1"/>
  <c r="D50" i="31"/>
  <c r="E50" i="31" s="1"/>
  <c r="A51" i="31"/>
  <c r="A46" i="17"/>
  <c r="D45" i="17"/>
  <c r="E45" i="17" s="1"/>
  <c r="A50" i="36" l="1"/>
  <c r="D49" i="36"/>
  <c r="E49" i="36"/>
  <c r="A50" i="39"/>
  <c r="D49" i="39"/>
  <c r="E49" i="39" s="1"/>
  <c r="A44" i="37"/>
  <c r="D43" i="37"/>
  <c r="E43" i="37" s="1"/>
  <c r="A44" i="38"/>
  <c r="D43" i="38"/>
  <c r="E43" i="38" s="1"/>
  <c r="A52" i="31"/>
  <c r="D51" i="31"/>
  <c r="E51" i="31" s="1"/>
  <c r="A47" i="17"/>
  <c r="D46" i="17"/>
  <c r="E46" i="17" s="1"/>
  <c r="A45" i="37" l="1"/>
  <c r="D44" i="37"/>
  <c r="E44" i="37" s="1"/>
  <c r="D50" i="39"/>
  <c r="E50" i="39" s="1"/>
  <c r="A51" i="39"/>
  <c r="A45" i="38"/>
  <c r="D44" i="38"/>
  <c r="E44" i="38" s="1"/>
  <c r="A51" i="36"/>
  <c r="D50" i="36"/>
  <c r="E50" i="36"/>
  <c r="D52" i="31"/>
  <c r="E52" i="31" s="1"/>
  <c r="A48" i="17"/>
  <c r="D47" i="17"/>
  <c r="E47" i="17" s="1"/>
  <c r="D51" i="36" l="1"/>
  <c r="E51" i="36" s="1"/>
  <c r="A52" i="36"/>
  <c r="A46" i="38"/>
  <c r="D45" i="38"/>
  <c r="E45" i="38" s="1"/>
  <c r="D51" i="39"/>
  <c r="E51" i="39" s="1"/>
  <c r="A52" i="39"/>
  <c r="D45" i="37"/>
  <c r="E45" i="37" s="1"/>
  <c r="A46" i="37"/>
  <c r="A49" i="17"/>
  <c r="D48" i="17"/>
  <c r="E48" i="17" s="1"/>
  <c r="A47" i="38" l="1"/>
  <c r="D46" i="38"/>
  <c r="E46" i="38" s="1"/>
  <c r="A47" i="37"/>
  <c r="D46" i="37"/>
  <c r="E46" i="37" s="1"/>
  <c r="D52" i="36"/>
  <c r="E52" i="36" s="1"/>
  <c r="D52" i="39"/>
  <c r="E52" i="39" s="1"/>
  <c r="A50" i="17"/>
  <c r="D49" i="17"/>
  <c r="E49" i="17" s="1"/>
  <c r="A48" i="37" l="1"/>
  <c r="D47" i="37"/>
  <c r="E47" i="37" s="1"/>
  <c r="D47" i="38"/>
  <c r="E47" i="38" s="1"/>
  <c r="A48" i="38"/>
  <c r="D50" i="17"/>
  <c r="E50" i="17" s="1"/>
  <c r="A51" i="17"/>
  <c r="A49" i="38" l="1"/>
  <c r="D48" i="38"/>
  <c r="E48" i="38" s="1"/>
  <c r="A49" i="37"/>
  <c r="D48" i="37"/>
  <c r="E48" i="37" s="1"/>
  <c r="A52" i="17"/>
  <c r="D51" i="17"/>
  <c r="E51" i="17" s="1"/>
  <c r="A50" i="37" l="1"/>
  <c r="D49" i="37"/>
  <c r="E49" i="37" s="1"/>
  <c r="D49" i="38"/>
  <c r="E49" i="38" s="1"/>
  <c r="A50" i="38"/>
  <c r="D52" i="17"/>
  <c r="E52" i="17" s="1"/>
  <c r="A51" i="38" l="1"/>
  <c r="D50" i="38"/>
  <c r="E50" i="38"/>
  <c r="D50" i="37"/>
  <c r="E50" i="37" s="1"/>
  <c r="A51" i="37"/>
  <c r="A52" i="37" l="1"/>
  <c r="D51" i="37"/>
  <c r="E51" i="37" s="1"/>
  <c r="A52" i="38"/>
  <c r="D51" i="38"/>
  <c r="E51" i="38" s="1"/>
  <c r="D52" i="38" l="1"/>
  <c r="E52" i="38"/>
  <c r="D52" i="37"/>
  <c r="E52" i="37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<sst xmlns="http://schemas.openxmlformats.org/spreadsheetml/2006/main" count="299" uniqueCount="229">
  <si>
    <t>nota</t>
  </si>
  <si>
    <t>LU</t>
  </si>
  <si>
    <t>MA</t>
  </si>
  <si>
    <t>ME</t>
  </si>
  <si>
    <t>GI</t>
  </si>
  <si>
    <t>VE</t>
  </si>
  <si>
    <t>SA</t>
  </si>
  <si>
    <t>DO</t>
  </si>
  <si>
    <t>Month day:</t>
  </si>
  <si>
    <t>ISTRUZIONI:</t>
  </si>
  <si>
    <t>Compatibilità:</t>
  </si>
  <si>
    <t>Consiglio su utilizzo:</t>
  </si>
  <si>
    <t xml:space="preserve">Consigliamo di usare la tabella facendone regolarmente dei backup. Per questo scopo, </t>
  </si>
  <si>
    <t>risulta utile usare NAS server, server WebDAV, Dropbox, oneDrive, etc.</t>
  </si>
  <si>
    <t>Se non usate questi sistemi, consiglio di provare con DropBox visto la sua alta diffusione</t>
  </si>
  <si>
    <t>e visto la maturità del software. Per registrarvi usate il seguente link:</t>
  </si>
  <si>
    <t>https://db.tt/kcytiJU</t>
  </si>
  <si>
    <t>Protezione:</t>
  </si>
  <si>
    <t>Contatto:</t>
  </si>
  <si>
    <t xml:space="preserve">Per prendere contatto con noi, basta inviare una email al seguente indirizzo: </t>
  </si>
  <si>
    <t xml:space="preserve">Invio del rapporto al segretario: (Ancora in versione Beta - Usatela ma leggete bene i messaggi generati) </t>
  </si>
  <si>
    <t>Prima configurazione:</t>
  </si>
  <si>
    <t>Per poter configurare corettamente questa tabella ti invitiamo a inserire i seguenti dati.</t>
  </si>
  <si>
    <t>L'insermento di questi dati è obbligatorio per il corretto funzionamento.</t>
  </si>
  <si>
    <t>Italiano</t>
  </si>
  <si>
    <t>English</t>
  </si>
  <si>
    <t>Português</t>
  </si>
  <si>
    <t>Definisci la lingua della applicazione:</t>
  </si>
  <si>
    <t>&lt;- Inserisci il numero della lingua</t>
  </si>
  <si>
    <t>settembre</t>
  </si>
  <si>
    <t>ottobre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</si>
  <si>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</si>
  <si>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</si>
  <si>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</si>
  <si>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</si>
  <si>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</si>
  <si>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</si>
  <si>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</si>
  <si>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</si>
  <si>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</si>
  <si>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</si>
  <si>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</si>
  <si>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</si>
  <si>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</si>
  <si>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</si>
  <si>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</si>
  <si>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</si>
  <si>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</si>
  <si>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</si>
  <si>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</si>
  <si>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</si>
  <si>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Primeira configuração:</t>
  </si>
  <si>
    <t>Compatibilidade:</t>
  </si>
  <si>
    <t>Conselhos sobre o uso:</t>
  </si>
  <si>
    <t>Proteção:</t>
  </si>
  <si>
    <t>Contato:</t>
  </si>
  <si>
    <t>Enviando o relatório para o Secretário: (ainda em beta, ler bem os mensagens gerados)</t>
  </si>
  <si>
    <t>INSTRUçÕES:</t>
  </si>
  <si>
    <t>Para poder configurar correctamente esta tabela, convidamo-lo a introduzir os seguintes dados.</t>
  </si>
  <si>
    <t>Define o idioma do aplicativo:</t>
  </si>
  <si>
    <t>Anteriormente, foi testado com o OpenOffice (Linux), DocsToGo (Apple)</t>
  </si>
  <si>
    <t xml:space="preserve"> e WPS Office (Android).</t>
  </si>
  <si>
    <t>e WPS Office (Android).</t>
  </si>
  <si>
    <t>Para fazer contato conosco, basta enviar um e-mail para o seguinte endereço:</t>
  </si>
  <si>
    <r>
      <t xml:space="preserve">Questa tabella è stata provata con </t>
    </r>
    <r>
      <rPr>
        <b/>
        <sz val="8"/>
        <rFont val="Arial"/>
        <family val="2"/>
      </rPr>
      <t xml:space="preserve">MS Office 2007 </t>
    </r>
    <r>
      <rPr>
        <sz val="8"/>
        <rFont val="Arial"/>
        <family val="2"/>
      </rPr>
      <t>(in data agosto 2013).</t>
    </r>
  </si>
  <si>
    <r>
      <t>Precedentemente è stata provata con</t>
    </r>
    <r>
      <rPr>
        <b/>
        <sz val="8"/>
        <rFont val="Arial"/>
        <family val="2"/>
      </rPr>
      <t xml:space="preserve"> OpenOffice (Linux), DocsToGo (Apple)</t>
    </r>
  </si>
  <si>
    <t>O insermento destes dados é exigido para um correto funcionamento.</t>
  </si>
  <si>
    <t>Recomendamos que você use a tabela regularmente fazendo backups. Para isso,</t>
  </si>
  <si>
    <t>é útil usar o servidor NAS, servidor WebDAV, Dropbox, OneDrive, etc.</t>
  </si>
  <si>
    <t>Se você não usar esses sistemas, eu recomendo usar Dropbox visto sua alta propagação</t>
  </si>
  <si>
    <t>e maturidade do software. Para registrar você use o seguinte link:</t>
  </si>
  <si>
    <t>Lu</t>
  </si>
  <si>
    <t>Me</t>
  </si>
  <si>
    <t>Instructions:</t>
  </si>
  <si>
    <t>First configuration:</t>
  </si>
  <si>
    <t>Compatibility:</t>
  </si>
  <si>
    <t>Advice on use:</t>
  </si>
  <si>
    <t>Protection:</t>
  </si>
  <si>
    <t>Sending the report to the Secretary: (still in beta-use it but read the generated messages well)</t>
  </si>
  <si>
    <t>Contact:</t>
  </si>
  <si>
    <t>&lt;-Enter the language number</t>
  </si>
  <si>
    <t>The insermento of this data is required for proper operation.</t>
  </si>
  <si>
    <t>Define the language of your application:</t>
  </si>
  <si>
    <t>This table was tested with MS Office 2007 (dated August 2013).</t>
  </si>
  <si>
    <t>Previously it has been tested with OpenOffice (Linux), DocsToGo (Apple)</t>
  </si>
  <si>
    <t>and WPS Office (Android).</t>
  </si>
  <si>
    <t>To make contact with us, just send an email to the following address:</t>
  </si>
  <si>
    <t>Première configuration:</t>
  </si>
  <si>
    <t>Compatibilité:</t>
  </si>
  <si>
    <t>Conseils sur l'utilisation:</t>
  </si>
  <si>
    <t>Pour pouvoir configurer correctement ce tableau, nous vous invitons à saisir les données suivantes.</t>
  </si>
  <si>
    <t>Définir la langue de votre application:</t>
  </si>
  <si>
    <t>Ce tableau a été testé avec MS Office 2007 (daté du 2013 août).</t>
  </si>
  <si>
    <t>Auparavant, il a été testé avec OpenOffice (Linux), DocsToGo (Apple)</t>
  </si>
  <si>
    <t>et WPS Office (Android).</t>
  </si>
  <si>
    <t>Nous vous conseillons d'utiliser la table régulièrement en effectuant des sauvegardes. À cette fin,</t>
  </si>
  <si>
    <t>Si vous n'utilisez pas ces systèmes, je recommande d'essayer Dropbox vu sa propagation élevée</t>
  </si>
  <si>
    <t>Et compte tenu de la maturité du logiciel. Pour vous inscrire, utilisez le lien suivant:</t>
  </si>
  <si>
    <t>Ma</t>
  </si>
  <si>
    <t>Je</t>
  </si>
  <si>
    <t>Ve</t>
  </si>
  <si>
    <t>Sa</t>
  </si>
  <si>
    <t>Di</t>
  </si>
  <si>
    <t>il est utile d'utiliser le serveur NAS, serveur WebDAV, Dropbox, oneDrive, etc.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</si>
  <si>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</si>
  <si>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</si>
  <si>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</si>
  <si>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</si>
  <si>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</si>
  <si>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</si>
  <si>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</si>
  <si>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</si>
  <si>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</si>
  <si>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</si>
  <si>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</si>
  <si>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</si>
  <si>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</si>
  <si>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</si>
  <si>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</si>
  <si>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</si>
  <si>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</si>
  <si>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</si>
  <si>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</si>
  <si>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</si>
  <si>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</si>
  <si>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</si>
  <si>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</si>
  <si>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</si>
  <si>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MO</t>
  </si>
  <si>
    <t>TU</t>
  </si>
  <si>
    <t>WE</t>
  </si>
  <si>
    <t>TH</t>
  </si>
  <si>
    <t>FR</t>
  </si>
  <si>
    <t>SO</t>
  </si>
  <si>
    <t>2°F</t>
  </si>
  <si>
    <t>3°F</t>
  </si>
  <si>
    <t>4°F</t>
  </si>
  <si>
    <t>5°F</t>
  </si>
  <si>
    <t>6°F</t>
  </si>
  <si>
    <t>To correctly configuration, please enter the following data.</t>
  </si>
  <si>
    <t>We recommend that you use the table regularly and making backups. For this purpose,</t>
  </si>
  <si>
    <t>it is useful to use NAS Server, WebDAV Server, Dropbox, oneDrive, etc.</t>
  </si>
  <si>
    <t xml:space="preserve">If you do not use these systems, i recommend to use DropBox </t>
  </si>
  <si>
    <t>for the versately and the maturity of the software. To register you use the following link:</t>
  </si>
  <si>
    <t>Esta tabela foi testada com o MS Office 2007 (em agosto de 2013).</t>
  </si>
  <si>
    <t>&lt;-Digite o número de idioma</t>
  </si>
  <si>
    <t>Envoi du rapport au secrétaire: (toujours en version bêta-utilisez-le, mais lisez bien les messages générés)</t>
  </si>
  <si>
    <t>&lt;-Saisir la langue</t>
  </si>
  <si>
    <t>L'insertion de ces données est nécessaire pour un fonctionnement correct.</t>
  </si>
  <si>
    <t>Pour prendre contact avec nous, il suffit d'envoyer un e-mail à l'adresse suivante:</t>
  </si>
  <si>
    <t>Français</t>
  </si>
  <si>
    <t>Zona:</t>
  </si>
  <si>
    <t>PAVIMENTI</t>
  </si>
  <si>
    <t>PARETI</t>
  </si>
  <si>
    <t>PASTORIZZATORE</t>
  </si>
  <si>
    <t>AMBIENTI</t>
  </si>
  <si>
    <t>TAVOLO DA LAVORO</t>
  </si>
  <si>
    <t>UTENSILI FISSI</t>
  </si>
  <si>
    <t>UTENSILI MOBILI</t>
  </si>
  <si>
    <t>LAVELLO</t>
  </si>
  <si>
    <t>STAMPI</t>
  </si>
  <si>
    <t>VISTO</t>
  </si>
  <si>
    <t>cleanlife@cleanlife.ch</t>
  </si>
  <si>
    <t>CONTROLLO IGIENE</t>
  </si>
  <si>
    <t>Adattare la tabella per l'anno:</t>
  </si>
  <si>
    <t>Adapt the table for the year:</t>
  </si>
  <si>
    <t>Adapte a tabela para o ano:</t>
  </si>
  <si>
    <t>Adapter le tableau pour l'année:</t>
  </si>
  <si>
    <t>Deutsch</t>
  </si>
  <si>
    <t>Zone:</t>
  </si>
  <si>
    <t>Área:</t>
  </si>
  <si>
    <t xml:space="preserve"> </t>
  </si>
  <si>
    <t>HYGIENE CONTROL</t>
  </si>
  <si>
    <t>CONTROLO DA HIGIENE</t>
  </si>
  <si>
    <t>LE CONTRÔLE DE L'HYGIÈNE</t>
  </si>
  <si>
    <t>HYGIENEKONTROLLE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</si>
  <si>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</si>
  <si>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</si>
  <si>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</si>
  <si>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</si>
  <si>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</si>
  <si>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</si>
  <si>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</si>
  <si>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</si>
  <si>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</si>
  <si>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</si>
  <si>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</si>
  <si>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</si>
  <si>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BÖDEN</t>
  </si>
  <si>
    <t>WÄNDE</t>
  </si>
  <si>
    <t>PASTEURISER</t>
  </si>
  <si>
    <t>UMGEBUNGEN</t>
  </si>
  <si>
    <t>ARBEITSPLATZ</t>
  </si>
  <si>
    <t>FESTE WERKZEUGE</t>
  </si>
  <si>
    <t>MOBILE WERKZEUGE</t>
  </si>
  <si>
    <t>SPÜLE</t>
  </si>
  <si>
    <t>DRUCKER</t>
  </si>
  <si>
    <t>VISED</t>
  </si>
  <si>
    <t>Mo</t>
  </si>
  <si>
    <t>Mi</t>
  </si>
  <si>
    <t>Do</t>
  </si>
  <si>
    <t>Fr</t>
  </si>
  <si>
    <t>So</t>
  </si>
  <si>
    <t>Anleitung:</t>
  </si>
  <si>
    <t>Erste Konfiguration:</t>
  </si>
  <si>
    <t>Kompatibilität:</t>
  </si>
  <si>
    <t>Tipps zur Verwendung:</t>
  </si>
  <si>
    <t>Schutz:</t>
  </si>
  <si>
    <t>Bericht an den Sekretär senden: (noch in der Betaversion - verwenden Sie sie, aber lesen Sie die erzeugten Nachrichten)</t>
  </si>
  <si>
    <t>Kontakt:</t>
  </si>
  <si>
    <t>&lt;Eingabe der Sprache</t>
  </si>
  <si>
    <t>Um diese Tabelle richtig konfigurieren zu können, bitten wir Sie, die folgenden Daten einzugeben.</t>
  </si>
  <si>
    <t>Die Eingabe dieser Daten ist für den korrekten Betrieb notwendig.</t>
  </si>
  <si>
    <t>Passen Sie die Tabelle für das Jahr an:</t>
  </si>
  <si>
    <t>Stellen Sie die Sprache Ihrer Anwendung ein:</t>
  </si>
  <si>
    <t>Diese Tabelle wurde mit MS Office 2007 getestet (datiert vom 2013. August).</t>
  </si>
  <si>
    <t>Zuvor wurde sie mit OpenOffice (Linux), DocsToGo (Apple) getestet.</t>
  </si>
  <si>
    <t>und WPS Office (Android) getestet.</t>
  </si>
  <si>
    <t>Wir empfehlen Ihnen, die Tabelle regelmäßig zu verwenden und dabei Backups zu erstellen. Zu diesem Zweck</t>
  </si>
  <si>
    <t>ist es hilfreich, den NAS-Server, WebDAV-Server, Dropbox, oneDrive usw. zu verwenden.</t>
  </si>
  <si>
    <t>Wenn Sie diese Systeme nicht verwenden, empfehle ich, Dropbox angesichts seiner hohen Verbreitung auszuprobieren.</t>
  </si>
  <si>
    <t>Und in Anbetracht der Reife der Software. Um sich anzumelden, verwenden Sie den folgenden Link:</t>
  </si>
  <si>
    <t>Um mit uns in Kontakt zu treten, senden Sie einfach eine E-Mail an die folgende Adresse:</t>
  </si>
  <si>
    <t>Powered</t>
  </si>
  <si>
    <t>Firma del responsabile:</t>
  </si>
  <si>
    <t>Signature of the person responsible:</t>
  </si>
  <si>
    <t>Assinatura da pessoa responsável:</t>
  </si>
  <si>
    <t>Signature de la personne responsable :</t>
  </si>
  <si>
    <t>Unterschrift der verantwortlichen Person: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</si>
</sst>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/&quot;"/>
  </numFmts>
  <fonts count="32" x14ac:knownFonts="1">
    <font>
      <sz val="10"/>
      <name val="Arial"/>
    </font>
    <font>
      <sz val="9"/>
      <name val="Arial"/>
    </font>
    <font>
      <b/>
      <sz val="9"/>
      <name val="Arial"/>
    </font>
    <font>
      <i/>
      <sz val="9"/>
      <name val="Arial"/>
    </font>
    <font>
      <sz val="9"/>
      <color indexed="9"/>
      <name val="Arial"/>
    </font>
    <font>
      <u/>
      <sz val="9"/>
      <color indexed="12"/>
      <name val="Arial"/>
    </font>
    <font>
      <u/>
      <sz val="9"/>
      <color rgb="FF0000FF"/>
      <name val="Arial"/>
    </font>
    <font>
      <sz val="10"/>
      <name val="Arial"/>
    </font>
    <font>
      <sz val="8"/>
      <name val="Arial"/>
    </font>
    <font>
      <sz val="10"/>
      <name val="Arial"/>
    </font>
    <font>
      <sz val="12"/>
      <name val="Arial"/>
    </font>
    <font>
      <sz val="9"/>
      <name val="Arial"/>
    </font>
    <font>
      <sz val="10"/>
      <color rgb="FFFF0000"/>
      <name val="Arial"/>
    </font>
    <font>
      <sz val="9"/>
      <color indexed="9"/>
      <name val="Arial"/>
    </font>
    <font>
      <sz val="9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Segoe UI"/>
      <family val="2"/>
    </font>
    <font>
      <i/>
      <sz val="9"/>
      <name val="Arial"/>
      <family val="2"/>
    </font>
    <font>
      <i/>
      <sz val="8"/>
      <name val="Arial"/>
      <family val="2"/>
    </font>
    <font>
      <sz val="9"/>
      <color theme="0"/>
      <name val="Arial"/>
      <family val="2"/>
    </font>
    <font>
      <sz val="9"/>
      <color theme="9" tint="-0.249977111117893"/>
      <name val="Arial"/>
      <family val="2"/>
    </font>
    <font>
      <sz val="16"/>
      <name val="Arial"/>
      <family val="2"/>
    </font>
    <font>
      <sz val="14"/>
      <name val="Arial"/>
      <family val="2"/>
    </font>
    <font>
      <u/>
      <sz val="8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6"/>
      <name val="Arial"/>
      <family val="2"/>
    </font>
    <font>
      <sz val="6"/>
      <color theme="2" tint="-0.4999847407452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2"/>
        <bgColor indexed="64"/>
      </patternFill>
    </fill>
    <fill>
      <patternFill patternType="solid">
        <fgColor rgb="FFFBD4B4"/>
        <bgColor indexed="27"/>
      </patternFill>
    </fill>
    <fill>
      <patternFill patternType="solid">
        <fgColor indexed="51"/>
        <bgColor indexed="13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theme="2" tint="-0.499984740745262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theme="2" tint="-0.499984740745262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8"/>
      </bottom>
      <diagonal/>
    </border>
    <border>
      <left style="dotted">
        <color indexed="64"/>
      </left>
      <right style="dotted">
        <color indexed="64"/>
      </right>
      <top/>
      <bottom style="hair">
        <color indexed="8"/>
      </bottom>
      <diagonal/>
    </border>
    <border>
      <left style="dotted">
        <color indexed="64"/>
      </left>
      <right style="thin">
        <color theme="2" tint="-0.499984740745262"/>
      </right>
      <top/>
      <bottom style="hair">
        <color indexed="8"/>
      </bottom>
      <diagonal/>
    </border>
    <border>
      <left style="thin">
        <color indexed="64"/>
      </left>
      <right style="dotted">
        <color indexed="64"/>
      </right>
      <top style="hair">
        <color indexed="8"/>
      </top>
      <bottom style="hair">
        <color indexed="8"/>
      </bottom>
      <diagonal/>
    </border>
    <border>
      <left style="dotted">
        <color indexed="64"/>
      </left>
      <right style="dotted">
        <color indexed="64"/>
      </right>
      <top style="hair">
        <color indexed="8"/>
      </top>
      <bottom style="hair">
        <color indexed="8"/>
      </bottom>
      <diagonal/>
    </border>
    <border>
      <left style="dotted">
        <color indexed="64"/>
      </left>
      <right style="thin">
        <color theme="2" tint="-0.499984740745262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tted">
        <color indexed="64"/>
      </right>
      <top style="hair">
        <color indexed="8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8"/>
      </top>
      <bottom style="thin">
        <color indexed="64"/>
      </bottom>
      <diagonal/>
    </border>
    <border>
      <left style="dotted">
        <color indexed="64"/>
      </left>
      <right style="thin">
        <color theme="2" tint="-0.499984740745262"/>
      </right>
      <top style="hair">
        <color indexed="8"/>
      </top>
      <bottom style="thin">
        <color indexed="64"/>
      </bottom>
      <diagonal/>
    </border>
    <border>
      <left style="thin">
        <color theme="2" tint="-0.499984740745262"/>
      </left>
      <right style="dotted">
        <color theme="2" tint="-0.499984740745262"/>
      </right>
      <top style="thin">
        <color indexed="64"/>
      </top>
      <bottom/>
      <diagonal/>
    </border>
    <border>
      <left style="dotted">
        <color theme="2" tint="-0.499984740745262"/>
      </left>
      <right style="dotted">
        <color theme="2" tint="-0.499984740745262"/>
      </right>
      <top style="thin">
        <color indexed="64"/>
      </top>
      <bottom/>
      <diagonal/>
    </border>
    <border>
      <left style="dotted">
        <color theme="2" tint="-0.499984740745262"/>
      </left>
      <right style="thin">
        <color theme="2" tint="-0.499984740745262"/>
      </right>
      <top style="thin">
        <color indexed="64"/>
      </top>
      <bottom/>
      <diagonal/>
    </border>
    <border>
      <left style="thin">
        <color theme="2" tint="-0.499984740745262"/>
      </left>
      <right style="dotted">
        <color theme="2" tint="-0.499984740745262"/>
      </right>
      <top style="thin">
        <color indexed="64"/>
      </top>
      <bottom style="medium">
        <color indexed="64"/>
      </bottom>
      <diagonal/>
    </border>
    <border>
      <left style="dotted">
        <color theme="2" tint="-0.499984740745262"/>
      </left>
      <right style="dotted">
        <color theme="2" tint="-0.499984740745262"/>
      </right>
      <top style="thin">
        <color indexed="64"/>
      </top>
      <bottom style="medium">
        <color indexed="64"/>
      </bottom>
      <diagonal/>
    </border>
    <border>
      <left style="dotted">
        <color theme="2" tint="-0.499984740745262"/>
      </left>
      <right style="thin">
        <color theme="2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dotted">
        <color theme="2" tint="-0.499984740745262"/>
      </right>
      <top/>
      <bottom style="hair">
        <color indexed="8"/>
      </bottom>
      <diagonal/>
    </border>
    <border>
      <left style="dotted">
        <color theme="2" tint="-0.499984740745262"/>
      </left>
      <right style="dotted">
        <color theme="2" tint="-0.499984740745262"/>
      </right>
      <top/>
      <bottom style="hair">
        <color indexed="8"/>
      </bottom>
      <diagonal/>
    </border>
    <border>
      <left style="dotted">
        <color theme="2" tint="-0.499984740745262"/>
      </left>
      <right style="thin">
        <color theme="2" tint="-0.499984740745262"/>
      </right>
      <top/>
      <bottom style="hair">
        <color indexed="8"/>
      </bottom>
      <diagonal/>
    </border>
    <border>
      <left style="thin">
        <color theme="2" tint="-0.499984740745262"/>
      </left>
      <right style="dotted">
        <color theme="2" tint="-0.499984740745262"/>
      </right>
      <top style="hair">
        <color indexed="8"/>
      </top>
      <bottom style="hair">
        <color indexed="8"/>
      </bottom>
      <diagonal/>
    </border>
    <border>
      <left style="dotted">
        <color theme="2" tint="-0.499984740745262"/>
      </left>
      <right style="dotted">
        <color theme="2" tint="-0.499984740745262"/>
      </right>
      <top style="hair">
        <color indexed="8"/>
      </top>
      <bottom style="hair">
        <color indexed="8"/>
      </bottom>
      <diagonal/>
    </border>
    <border>
      <left style="dotted">
        <color theme="2" tint="-0.499984740745262"/>
      </left>
      <right style="thin">
        <color theme="2" tint="-0.499984740745262"/>
      </right>
      <top style="hair">
        <color indexed="8"/>
      </top>
      <bottom style="hair">
        <color indexed="8"/>
      </bottom>
      <diagonal/>
    </border>
    <border>
      <left style="thin">
        <color theme="2" tint="-0.499984740745262"/>
      </left>
      <right style="dotted">
        <color theme="2" tint="-0.499984740745262"/>
      </right>
      <top style="hair">
        <color indexed="8"/>
      </top>
      <bottom style="thin">
        <color indexed="64"/>
      </bottom>
      <diagonal/>
    </border>
    <border>
      <left style="dotted">
        <color theme="2" tint="-0.499984740745262"/>
      </left>
      <right style="dotted">
        <color theme="2" tint="-0.499984740745262"/>
      </right>
      <top style="hair">
        <color indexed="8"/>
      </top>
      <bottom style="thin">
        <color indexed="64"/>
      </bottom>
      <diagonal/>
    </border>
    <border>
      <left style="dotted">
        <color theme="2" tint="-0.499984740745262"/>
      </left>
      <right style="thin">
        <color theme="2" tint="-0.499984740745262"/>
      </right>
      <top style="hair">
        <color indexed="8"/>
      </top>
      <bottom style="thin">
        <color indexed="64"/>
      </bottom>
      <diagonal/>
    </border>
    <border>
      <left style="dotted">
        <color theme="2" tint="-0.499984740745262"/>
      </left>
      <right/>
      <top style="thin">
        <color indexed="64"/>
      </top>
      <bottom/>
      <diagonal/>
    </border>
    <border>
      <left style="dotted">
        <color theme="2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theme="2" tint="-0.499984740745262"/>
      </left>
      <right/>
      <top/>
      <bottom style="hair">
        <color indexed="8"/>
      </bottom>
      <diagonal/>
    </border>
    <border>
      <left style="dotted">
        <color theme="2" tint="-0.499984740745262"/>
      </left>
      <right/>
      <top style="hair">
        <color indexed="8"/>
      </top>
      <bottom style="hair">
        <color indexed="8"/>
      </bottom>
      <diagonal/>
    </border>
    <border>
      <left style="dotted">
        <color theme="2" tint="-0.499984740745262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theme="2" tint="-0.499984740745262"/>
      </bottom>
      <diagonal/>
    </border>
  </borders>
  <cellStyleXfs count="3">
    <xf numFmtId="0" fontId="0" fillId="0" borderId="0">
      <alignment vertical="center"/>
    </xf>
    <xf numFmtId="0" fontId="6" fillId="0" borderId="0">
      <protection locked="0"/>
    </xf>
    <xf numFmtId="0" fontId="7" fillId="0" borderId="0">
      <protection locked="0"/>
    </xf>
  </cellStyleXfs>
  <cellXfs count="16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6" fillId="0" borderId="0" xfId="1" applyAlignment="1" applyProtection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7" borderId="1" xfId="0" applyFont="1" applyFill="1" applyBorder="1">
      <alignment vertical="center"/>
    </xf>
    <xf numFmtId="0" fontId="11" fillId="7" borderId="2" xfId="0" applyFont="1" applyFill="1" applyBorder="1">
      <alignment vertical="center"/>
    </xf>
    <xf numFmtId="0" fontId="11" fillId="7" borderId="3" xfId="0" applyFont="1" applyFill="1" applyBorder="1">
      <alignment vertical="center"/>
    </xf>
    <xf numFmtId="0" fontId="11" fillId="0" borderId="0" xfId="0" applyFont="1">
      <alignment vertical="center"/>
    </xf>
    <xf numFmtId="0" fontId="9" fillId="0" borderId="11" xfId="0" applyFont="1" applyBorder="1">
      <alignment vertical="center"/>
    </xf>
    <xf numFmtId="0" fontId="13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1" fillId="0" borderId="3" xfId="0" applyFont="1" applyBorder="1">
      <alignment vertical="center"/>
    </xf>
    <xf numFmtId="0" fontId="13" fillId="0" borderId="0" xfId="0" applyFont="1">
      <alignment vertical="center"/>
    </xf>
    <xf numFmtId="0" fontId="11" fillId="0" borderId="13" xfId="0" applyFont="1" applyBorder="1">
      <alignment vertical="center"/>
    </xf>
    <xf numFmtId="0" fontId="11" fillId="0" borderId="20" xfId="0" applyFont="1" applyBorder="1">
      <alignment vertical="center"/>
    </xf>
    <xf numFmtId="164" fontId="11" fillId="6" borderId="24" xfId="0" applyNumberFormat="1" applyFont="1" applyFill="1" applyBorder="1" applyAlignment="1">
      <alignment horizontal="right" vertical="center"/>
    </xf>
    <xf numFmtId="0" fontId="11" fillId="0" borderId="27" xfId="0" applyFont="1" applyBorder="1">
      <alignment vertical="center"/>
    </xf>
    <xf numFmtId="164" fontId="11" fillId="6" borderId="31" xfId="0" applyNumberFormat="1" applyFont="1" applyFill="1" applyBorder="1" applyAlignment="1">
      <alignment horizontal="right" vertical="center"/>
    </xf>
    <xf numFmtId="164" fontId="11" fillId="6" borderId="37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center" vertical="center"/>
    </xf>
    <xf numFmtId="164" fontId="11" fillId="0" borderId="14" xfId="0" applyNumberFormat="1" applyFont="1" applyBorder="1" applyAlignment="1">
      <alignment horizontal="right" vertical="center"/>
    </xf>
    <xf numFmtId="164" fontId="11" fillId="6" borderId="16" xfId="0" applyNumberFormat="1" applyFont="1" applyFill="1" applyBorder="1" applyAlignment="1">
      <alignment horizontal="center" vertical="center"/>
    </xf>
    <xf numFmtId="164" fontId="11" fillId="6" borderId="17" xfId="0" applyNumberFormat="1" applyFont="1" applyFill="1" applyBorder="1" applyAlignment="1">
      <alignment horizontal="center" vertical="center"/>
    </xf>
    <xf numFmtId="164" fontId="11" fillId="6" borderId="10" xfId="0" applyNumberFormat="1" applyFont="1" applyFill="1" applyBorder="1" applyAlignment="1">
      <alignment horizontal="center" vertical="center"/>
    </xf>
    <xf numFmtId="164" fontId="11" fillId="10" borderId="19" xfId="0" applyNumberFormat="1" applyFont="1" applyFill="1" applyBorder="1" applyAlignment="1">
      <alignment horizontal="right" vertical="center"/>
    </xf>
    <xf numFmtId="0" fontId="9" fillId="0" borderId="41" xfId="0" applyFont="1" applyBorder="1">
      <alignment vertical="center"/>
    </xf>
    <xf numFmtId="0" fontId="11" fillId="0" borderId="27" xfId="0" applyFont="1" applyBorder="1" applyAlignment="1">
      <alignment horizontal="justify" vertical="center"/>
    </xf>
    <xf numFmtId="0" fontId="11" fillId="0" borderId="1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1" fillId="3" borderId="7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21" fillId="0" borderId="0" xfId="0" applyFont="1" applyAlignment="1">
      <alignment horizontal="left" vertical="center"/>
    </xf>
    <xf numFmtId="0" fontId="18" fillId="11" borderId="0" xfId="0" applyFont="1" applyFill="1" applyAlignment="1">
      <alignment horizontal="left" vertical="center"/>
    </xf>
    <xf numFmtId="0" fontId="19" fillId="11" borderId="0" xfId="0" applyFont="1" applyFill="1" applyAlignment="1">
      <alignment horizontal="left" vertical="center"/>
    </xf>
    <xf numFmtId="49" fontId="18" fillId="11" borderId="0" xfId="0" applyNumberFormat="1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49" fontId="19" fillId="11" borderId="0" xfId="0" applyNumberFormat="1" applyFont="1" applyFill="1" applyAlignment="1">
      <alignment horizontal="left" vertical="center"/>
    </xf>
    <xf numFmtId="49" fontId="18" fillId="11" borderId="0" xfId="0" applyNumberFormat="1" applyFont="1" applyFill="1" applyAlignment="1">
      <alignment horizontal="left" vertical="center" wrapText="1"/>
    </xf>
    <xf numFmtId="49" fontId="20" fillId="11" borderId="0" xfId="0" applyNumberFormat="1" applyFont="1" applyFill="1" applyAlignment="1">
      <alignment horizontal="left" vertical="center" wrapText="1"/>
    </xf>
    <xf numFmtId="49" fontId="20" fillId="11" borderId="0" xfId="0" applyNumberFormat="1" applyFont="1" applyFill="1" applyAlignment="1">
      <alignment horizontal="left" vertical="center"/>
    </xf>
    <xf numFmtId="49" fontId="20" fillId="11" borderId="0" xfId="0" applyNumberFormat="1" applyFont="1" applyFill="1" applyAlignment="1">
      <alignment vertical="center" wrapText="1"/>
    </xf>
    <xf numFmtId="49" fontId="18" fillId="11" borderId="0" xfId="0" applyNumberFormat="1" applyFont="1" applyFill="1">
      <alignment vertical="center"/>
    </xf>
    <xf numFmtId="49" fontId="22" fillId="11" borderId="0" xfId="0" applyNumberFormat="1" applyFont="1" applyFill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 textRotation="90" wrapText="1"/>
    </xf>
    <xf numFmtId="0" fontId="6" fillId="0" borderId="0" xfId="1">
      <protection locked="0"/>
    </xf>
    <xf numFmtId="165" fontId="13" fillId="8" borderId="13" xfId="0" applyNumberFormat="1" applyFont="1" applyFill="1" applyBorder="1" applyProtection="1">
      <alignment vertical="center"/>
      <protection hidden="1"/>
    </xf>
    <xf numFmtId="0" fontId="11" fillId="0" borderId="38" xfId="0" applyFont="1" applyBorder="1" applyAlignment="1">
      <alignment horizontal="justify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49" fontId="11" fillId="0" borderId="20" xfId="0" applyNumberFormat="1" applyFont="1" applyBorder="1">
      <alignment vertical="center"/>
    </xf>
    <xf numFmtId="49" fontId="11" fillId="0" borderId="25" xfId="0" applyNumberFormat="1" applyFont="1" applyBorder="1">
      <alignment vertical="center"/>
    </xf>
    <xf numFmtId="49" fontId="11" fillId="0" borderId="26" xfId="0" applyNumberFormat="1" applyFont="1" applyBorder="1">
      <alignment vertical="center"/>
    </xf>
    <xf numFmtId="0" fontId="1" fillId="9" borderId="28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49" fontId="11" fillId="0" borderId="27" xfId="0" applyNumberFormat="1" applyFont="1" applyBorder="1">
      <alignment vertical="center"/>
    </xf>
    <xf numFmtId="49" fontId="11" fillId="0" borderId="32" xfId="0" applyNumberFormat="1" applyFont="1" applyBorder="1">
      <alignment vertical="center"/>
    </xf>
    <xf numFmtId="49" fontId="11" fillId="0" borderId="33" xfId="0" applyNumberFormat="1" applyFont="1" applyBorder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49" fontId="11" fillId="0" borderId="38" xfId="0" applyNumberFormat="1" applyFont="1" applyBorder="1">
      <alignment vertical="center"/>
    </xf>
    <xf numFmtId="49" fontId="11" fillId="0" borderId="39" xfId="0" applyNumberFormat="1" applyFont="1" applyBorder="1">
      <alignment vertical="center"/>
    </xf>
    <xf numFmtId="49" fontId="11" fillId="0" borderId="40" xfId="0" applyNumberFormat="1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5" fillId="5" borderId="42" xfId="0" applyFont="1" applyFill="1" applyBorder="1">
      <alignment vertical="center"/>
    </xf>
    <xf numFmtId="0" fontId="9" fillId="5" borderId="6" xfId="0" applyFont="1" applyFill="1" applyBorder="1">
      <alignment vertical="center"/>
    </xf>
    <xf numFmtId="0" fontId="26" fillId="5" borderId="7" xfId="0" applyFont="1" applyFill="1" applyBorder="1">
      <alignment vertical="center"/>
    </xf>
    <xf numFmtId="49" fontId="27" fillId="11" borderId="0" xfId="0" applyNumberFormat="1" applyFont="1" applyFill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 textRotation="90" wrapText="1"/>
    </xf>
    <xf numFmtId="0" fontId="15" fillId="0" borderId="12" xfId="0" applyFont="1" applyBorder="1" applyAlignment="1">
      <alignment horizontal="left" vertical="center" textRotation="90"/>
    </xf>
    <xf numFmtId="0" fontId="12" fillId="0" borderId="12" xfId="0" applyFont="1" applyBorder="1" applyAlignment="1">
      <alignment horizontal="left" vertical="center" textRotation="90"/>
    </xf>
    <xf numFmtId="0" fontId="18" fillId="11" borderId="0" xfId="0" applyFont="1" applyFill="1" applyAlignment="1">
      <alignment horizontal="left" vertical="center"/>
    </xf>
    <xf numFmtId="0" fontId="14" fillId="6" borderId="6" xfId="1" applyFont="1" applyFill="1" applyBorder="1" applyAlignment="1">
      <alignment horizontal="center" vertical="center"/>
      <protection locked="0"/>
    </xf>
    <xf numFmtId="0" fontId="14" fillId="6" borderId="7" xfId="1" applyFont="1" applyFill="1" applyBorder="1" applyAlignment="1">
      <alignment horizontal="center" vertical="center"/>
      <protection locked="0"/>
    </xf>
    <xf numFmtId="1" fontId="11" fillId="0" borderId="43" xfId="2" applyNumberFormat="1" applyFont="1" applyBorder="1" applyAlignment="1">
      <alignment horizontal="center" vertical="center"/>
      <protection locked="0"/>
    </xf>
    <xf numFmtId="1" fontId="11" fillId="0" borderId="44" xfId="2" applyNumberFormat="1" applyFont="1" applyBorder="1" applyAlignment="1">
      <alignment horizontal="center" vertical="center"/>
      <protection locked="0"/>
    </xf>
    <xf numFmtId="1" fontId="11" fillId="0" borderId="45" xfId="2" applyNumberFormat="1" applyFont="1" applyBorder="1" applyAlignment="1">
      <alignment horizontal="center" vertical="center"/>
      <protection locked="0"/>
    </xf>
    <xf numFmtId="0" fontId="1" fillId="0" borderId="0" xfId="0" applyFont="1" applyBorder="1" applyAlignment="1">
      <alignment horizontal="center" textRotation="90"/>
    </xf>
    <xf numFmtId="0" fontId="1" fillId="0" borderId="46" xfId="0" applyFont="1" applyBorder="1" applyAlignment="1">
      <alignment horizontal="center" textRotation="90"/>
    </xf>
    <xf numFmtId="0" fontId="11" fillId="0" borderId="47" xfId="0" applyFont="1" applyBorder="1" applyAlignment="1">
      <alignment horizontal="justify" vertical="center"/>
    </xf>
    <xf numFmtId="0" fontId="11" fillId="0" borderId="49" xfId="0" applyFont="1" applyBorder="1">
      <alignment vertical="center"/>
    </xf>
    <xf numFmtId="0" fontId="11" fillId="0" borderId="50" xfId="0" applyFont="1" applyBorder="1">
      <alignment vertical="center"/>
    </xf>
    <xf numFmtId="0" fontId="11" fillId="0" borderId="51" xfId="0" applyFont="1" applyBorder="1">
      <alignment vertical="center"/>
    </xf>
    <xf numFmtId="0" fontId="0" fillId="0" borderId="52" xfId="0" applyBorder="1">
      <alignment vertical="center"/>
    </xf>
    <xf numFmtId="0" fontId="1" fillId="0" borderId="48" xfId="0" applyFont="1" applyBorder="1">
      <alignment vertical="center"/>
    </xf>
    <xf numFmtId="0" fontId="14" fillId="0" borderId="53" xfId="0" applyFont="1" applyBorder="1" applyAlignment="1">
      <alignment horizontal="center" textRotation="90"/>
    </xf>
    <xf numFmtId="0" fontId="14" fillId="0" borderId="54" xfId="0" applyFont="1" applyBorder="1" applyAlignment="1">
      <alignment horizontal="center" textRotation="90"/>
    </xf>
    <xf numFmtId="0" fontId="14" fillId="0" borderId="55" xfId="0" applyFont="1" applyBorder="1" applyAlignment="1">
      <alignment horizontal="center" textRotation="90"/>
    </xf>
    <xf numFmtId="164" fontId="11" fillId="0" borderId="56" xfId="2" applyNumberFormat="1" applyFont="1" applyBorder="1" applyAlignment="1">
      <alignment horizontal="center" vertical="center"/>
      <protection locked="0"/>
    </xf>
    <xf numFmtId="1" fontId="11" fillId="0" borderId="57" xfId="2" applyNumberFormat="1" applyFont="1" applyBorder="1" applyAlignment="1">
      <alignment horizontal="center" vertical="center"/>
      <protection locked="0"/>
    </xf>
    <xf numFmtId="1" fontId="11" fillId="0" borderId="58" xfId="2" applyNumberFormat="1" applyFont="1" applyBorder="1" applyAlignment="1">
      <alignment horizontal="center" vertical="center"/>
      <protection locked="0"/>
    </xf>
    <xf numFmtId="164" fontId="11" fillId="0" borderId="59" xfId="2" applyNumberFormat="1" applyFont="1" applyBorder="1" applyAlignment="1">
      <alignment horizontal="center" vertical="center"/>
      <protection locked="0"/>
    </xf>
    <xf numFmtId="1" fontId="11" fillId="0" borderId="60" xfId="2" applyNumberFormat="1" applyFont="1" applyBorder="1" applyAlignment="1">
      <alignment horizontal="center" vertical="center"/>
      <protection locked="0"/>
    </xf>
    <xf numFmtId="1" fontId="11" fillId="0" borderId="61" xfId="2" applyNumberFormat="1" applyFont="1" applyBorder="1" applyAlignment="1">
      <alignment horizontal="center" vertical="center"/>
      <protection locked="0"/>
    </xf>
    <xf numFmtId="164" fontId="11" fillId="0" borderId="62" xfId="2" applyNumberFormat="1" applyFont="1" applyBorder="1" applyAlignment="1">
      <alignment horizontal="center" vertical="center"/>
      <protection locked="0"/>
    </xf>
    <xf numFmtId="1" fontId="11" fillId="0" borderId="63" xfId="2" applyNumberFormat="1" applyFont="1" applyBorder="1" applyAlignment="1">
      <alignment horizontal="center" vertical="center"/>
      <protection locked="0"/>
    </xf>
    <xf numFmtId="1" fontId="11" fillId="0" borderId="64" xfId="2" applyNumberFormat="1" applyFont="1" applyBorder="1" applyAlignment="1">
      <alignment horizontal="center" vertical="center"/>
      <protection locked="0"/>
    </xf>
    <xf numFmtId="0" fontId="14" fillId="0" borderId="65" xfId="0" applyFont="1" applyBorder="1" applyAlignment="1">
      <alignment horizontal="center" textRotation="90"/>
    </xf>
    <xf numFmtId="0" fontId="14" fillId="0" borderId="66" xfId="0" applyFont="1" applyBorder="1" applyAlignment="1">
      <alignment horizontal="center" textRotation="90"/>
    </xf>
    <xf numFmtId="0" fontId="14" fillId="0" borderId="67" xfId="0" applyFont="1" applyBorder="1" applyAlignment="1">
      <alignment horizontal="center" textRotation="90"/>
    </xf>
    <xf numFmtId="0" fontId="11" fillId="0" borderId="68" xfId="0" applyFont="1" applyBorder="1">
      <alignment vertical="center"/>
    </xf>
    <xf numFmtId="0" fontId="11" fillId="0" borderId="69" xfId="0" applyFont="1" applyBorder="1">
      <alignment vertical="center"/>
    </xf>
    <xf numFmtId="0" fontId="11" fillId="0" borderId="70" xfId="0" applyFont="1" applyBorder="1">
      <alignment vertical="center"/>
    </xf>
    <xf numFmtId="1" fontId="11" fillId="0" borderId="71" xfId="2" applyNumberFormat="1" applyFont="1" applyBorder="1" applyAlignment="1">
      <alignment horizontal="center" vertical="center"/>
      <protection locked="0"/>
    </xf>
    <xf numFmtId="1" fontId="11" fillId="0" borderId="72" xfId="2" applyNumberFormat="1" applyFont="1" applyBorder="1" applyAlignment="1">
      <alignment horizontal="center" vertical="center"/>
      <protection locked="0"/>
    </xf>
    <xf numFmtId="1" fontId="11" fillId="0" borderId="73" xfId="2" applyNumberFormat="1" applyFont="1" applyBorder="1" applyAlignment="1">
      <alignment horizontal="center" vertical="center"/>
      <protection locked="0"/>
    </xf>
    <xf numFmtId="1" fontId="11" fillId="0" borderId="74" xfId="2" applyNumberFormat="1" applyFont="1" applyBorder="1" applyAlignment="1">
      <alignment horizontal="center" vertical="center"/>
      <protection locked="0"/>
    </xf>
    <xf numFmtId="1" fontId="11" fillId="0" borderId="75" xfId="2" applyNumberFormat="1" applyFont="1" applyBorder="1" applyAlignment="1">
      <alignment horizontal="center" vertical="center"/>
      <protection locked="0"/>
    </xf>
    <xf numFmtId="1" fontId="11" fillId="0" borderId="76" xfId="2" applyNumberFormat="1" applyFont="1" applyBorder="1" applyAlignment="1">
      <alignment horizontal="center" vertical="center"/>
      <protection locked="0"/>
    </xf>
    <xf numFmtId="1" fontId="11" fillId="0" borderId="77" xfId="2" applyNumberFormat="1" applyFont="1" applyBorder="1" applyAlignment="1">
      <alignment horizontal="center" vertical="center"/>
      <protection locked="0"/>
    </xf>
    <xf numFmtId="1" fontId="11" fillId="0" borderId="78" xfId="2" applyNumberFormat="1" applyFont="1" applyBorder="1" applyAlignment="1">
      <alignment horizontal="center" vertical="center"/>
      <protection locked="0"/>
    </xf>
    <xf numFmtId="1" fontId="11" fillId="0" borderId="79" xfId="2" applyNumberFormat="1" applyFont="1" applyBorder="1" applyAlignment="1">
      <alignment horizontal="center" vertical="center"/>
      <protection locked="0"/>
    </xf>
    <xf numFmtId="0" fontId="1" fillId="0" borderId="66" xfId="0" applyFont="1" applyBorder="1" applyAlignment="1">
      <alignment horizontal="center" textRotation="90"/>
    </xf>
    <xf numFmtId="0" fontId="1" fillId="0" borderId="80" xfId="0" applyFont="1" applyBorder="1" applyAlignment="1">
      <alignment horizontal="center" textRotation="90"/>
    </xf>
    <xf numFmtId="0" fontId="11" fillId="0" borderId="81" xfId="0" applyFont="1" applyBorder="1">
      <alignment vertical="center"/>
    </xf>
    <xf numFmtId="1" fontId="11" fillId="0" borderId="82" xfId="2" applyNumberFormat="1" applyFont="1" applyBorder="1" applyAlignment="1">
      <alignment horizontal="center" vertical="center"/>
      <protection locked="0"/>
    </xf>
    <xf numFmtId="1" fontId="11" fillId="0" borderId="83" xfId="2" applyNumberFormat="1" applyFont="1" applyBorder="1" applyAlignment="1">
      <alignment horizontal="center" vertical="center"/>
      <protection locked="0"/>
    </xf>
    <xf numFmtId="1" fontId="14" fillId="0" borderId="74" xfId="2" applyNumberFormat="1" applyFont="1" applyBorder="1" applyAlignment="1">
      <alignment horizontal="center" vertical="center"/>
      <protection locked="0"/>
    </xf>
    <xf numFmtId="1" fontId="11" fillId="0" borderId="84" xfId="2" applyNumberFormat="1" applyFont="1" applyBorder="1" applyAlignment="1">
      <alignment horizontal="center" vertical="center"/>
      <protection locked="0"/>
    </xf>
    <xf numFmtId="0" fontId="28" fillId="0" borderId="0" xfId="0" applyFont="1">
      <alignment vertical="center"/>
    </xf>
    <xf numFmtId="0" fontId="10" fillId="5" borderId="6" xfId="0" applyNumberFormat="1" applyFont="1" applyFill="1" applyBorder="1" applyAlignment="1">
      <alignment horizontal="right" vertical="center"/>
    </xf>
    <xf numFmtId="0" fontId="29" fillId="5" borderId="6" xfId="0" applyNumberFormat="1" applyFont="1" applyFill="1" applyBorder="1" applyAlignment="1">
      <alignment horizontal="right" vertical="center"/>
    </xf>
    <xf numFmtId="0" fontId="11" fillId="0" borderId="8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31" fillId="0" borderId="86" xfId="0" applyFont="1" applyBorder="1" applyAlignment="1"/>
  </cellXfs>
  <cellStyles count="3">
    <cellStyle name="Collegamento ipertestuale" xfId="1" builtinId="8"/>
    <cellStyle name="Excel Built-in Normal" xfId="2" xr:uid="{00000000-0005-0000-0000-000001000000}"/>
    <cellStyle name="Normale" xfId="0" builtinId="0"/>
  </cellStyles>
  <dxfs count="192"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CC"/>
          <bgColor rgb="FFCCFFFF"/>
        </patternFill>
      </fill>
    </dxf>
    <dxf>
      <fill>
        <patternFill patternType="solid">
          <fgColor rgb="FFFFFFCC"/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CE4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B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12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6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19" name="Immagine 18" descr="SANIQUAT CASA 5 LT">
          <a:extLst>
            <a:ext uri="{FF2B5EF4-FFF2-40B4-BE49-F238E27FC236}">
              <a16:creationId xmlns:a16="http://schemas.microsoft.com/office/drawing/2014/main" id="{F04B6A44-9FE0-47AA-BEBD-EA0D47D425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20" name="Immagine 19" descr="STERILCLEAN 5 LT">
          <a:extLst>
            <a:ext uri="{FF2B5EF4-FFF2-40B4-BE49-F238E27FC236}">
              <a16:creationId xmlns:a16="http://schemas.microsoft.com/office/drawing/2014/main" id="{AE67AADC-A58C-490B-A5A7-4DC362703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21" name="Immagine 20" descr="FREE KALC (UN 3264,8,III)">
          <a:extLst>
            <a:ext uri="{FF2B5EF4-FFF2-40B4-BE49-F238E27FC236}">
              <a16:creationId xmlns:a16="http://schemas.microsoft.com/office/drawing/2014/main" id="{030E0C2A-F718-494F-8A41-175ACC4F9C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22" name="Immagine 21" descr="SPLENDO PIATTI 1 LT">
          <a:extLst>
            <a:ext uri="{FF2B5EF4-FFF2-40B4-BE49-F238E27FC236}">
              <a16:creationId xmlns:a16="http://schemas.microsoft.com/office/drawing/2014/main" id="{F859A861-3ACE-488A-A211-C2ED0C3E5D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23" name="Immagine 22" descr="CALGONIT DA DETERGENTE ALCALINO CON CLORO">
          <a:extLst>
            <a:ext uri="{FF2B5EF4-FFF2-40B4-BE49-F238E27FC236}">
              <a16:creationId xmlns:a16="http://schemas.microsoft.com/office/drawing/2014/main" id="{79A5F450-20E0-4796-985B-25A6A316D2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24" name="Immagine 23" descr="STERILCLEAN 5 LT">
          <a:extLst>
            <a:ext uri="{FF2B5EF4-FFF2-40B4-BE49-F238E27FC236}">
              <a16:creationId xmlns:a16="http://schemas.microsoft.com/office/drawing/2014/main" id="{C656C242-58D1-4C51-A205-6C7FDA30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25" name="Immagine 24" descr="STERILCLEAN 5 LT">
          <a:extLst>
            <a:ext uri="{FF2B5EF4-FFF2-40B4-BE49-F238E27FC236}">
              <a16:creationId xmlns:a16="http://schemas.microsoft.com/office/drawing/2014/main" id="{1E74ABA2-EF5B-4D11-9E3A-B3B14B6B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384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26" name="Immagine 25" descr="STERILCLEAN 5 LT">
          <a:extLst>
            <a:ext uri="{FF2B5EF4-FFF2-40B4-BE49-F238E27FC236}">
              <a16:creationId xmlns:a16="http://schemas.microsoft.com/office/drawing/2014/main" id="{9B70338C-A98B-466E-9F5C-DFCCC042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384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27" name="Immagine 26" descr="STERILCLEAN 5 LT">
          <a:extLst>
            <a:ext uri="{FF2B5EF4-FFF2-40B4-BE49-F238E27FC236}">
              <a16:creationId xmlns:a16="http://schemas.microsoft.com/office/drawing/2014/main" id="{94046C69-0D26-4BF2-ADA9-181D4F04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28" name="Immagine 27" descr="SPLENDO PIATTI 1 LT">
          <a:extLst>
            <a:ext uri="{FF2B5EF4-FFF2-40B4-BE49-F238E27FC236}">
              <a16:creationId xmlns:a16="http://schemas.microsoft.com/office/drawing/2014/main" id="{558866E9-9702-4520-ADD2-773A389712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29" name="Immagine 28" descr="SPLENDO PIATTI 1 LT">
          <a:extLst>
            <a:ext uri="{FF2B5EF4-FFF2-40B4-BE49-F238E27FC236}">
              <a16:creationId xmlns:a16="http://schemas.microsoft.com/office/drawing/2014/main" id="{FA1CE57D-7946-4582-81EC-70B0EA881C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4340" cy="22638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30" name="Immagine 29" descr="STERILCLEAN 5 LT">
          <a:extLst>
            <a:ext uri="{FF2B5EF4-FFF2-40B4-BE49-F238E27FC236}">
              <a16:creationId xmlns:a16="http://schemas.microsoft.com/office/drawing/2014/main" id="{D7650043-97BE-4412-8BD6-12E67C15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2638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31" name="Immagine 30" descr="CALGONIT DA DETERGENTE ALCALINO CON CLORO">
          <a:extLst>
            <a:ext uri="{FF2B5EF4-FFF2-40B4-BE49-F238E27FC236}">
              <a16:creationId xmlns:a16="http://schemas.microsoft.com/office/drawing/2014/main" id="{5FDF0E00-385E-4DA4-9743-3E4BB775BB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187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32" name="Immagine 31" descr="FREE KALC (UN 3264,8,III)">
          <a:extLst>
            <a:ext uri="{FF2B5EF4-FFF2-40B4-BE49-F238E27FC236}">
              <a16:creationId xmlns:a16="http://schemas.microsoft.com/office/drawing/2014/main" id="{A547782A-73C3-4ED7-B9D8-ACB5A77A9A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246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33" name="Immagine 32" descr="SKIN NP (UN 1719,8,III)">
          <a:extLst>
            <a:ext uri="{FF2B5EF4-FFF2-40B4-BE49-F238E27FC236}">
              <a16:creationId xmlns:a16="http://schemas.microsoft.com/office/drawing/2014/main" id="{9C260516-609F-404F-A61F-25EB7F9464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469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34" name="Immagine 33" descr="SKIN NP (UN 1719,8,III)">
          <a:extLst>
            <a:ext uri="{FF2B5EF4-FFF2-40B4-BE49-F238E27FC236}">
              <a16:creationId xmlns:a16="http://schemas.microsoft.com/office/drawing/2014/main" id="{07E73387-6ACA-48C2-90D7-B12CDD0394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5200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35" name="Immagine 34" descr="SKIN NP (UN 1719,8,III)">
          <a:extLst>
            <a:ext uri="{FF2B5EF4-FFF2-40B4-BE49-F238E27FC236}">
              <a16:creationId xmlns:a16="http://schemas.microsoft.com/office/drawing/2014/main" id="{135A43EA-BD9F-48ED-8B83-7434D18D4D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946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36" name="Immagine 35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6C2C865D-39F6-292F-A03C-7FBBA68483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1400" y="2415833"/>
          <a:ext cx="231140" cy="277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2EEF4653-5677-4912-8247-AE5A523A8B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BCD983C5-8EDE-4A3A-9544-5EE7B90E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4C7669A1-73A5-4C0C-9E0F-2C6589F03E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46C838C2-FF84-4E5D-95C4-F388D211D5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548947CA-7EDB-4207-A7BB-0953DCEC02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2F0D35B6-FDBC-407E-8734-18FDE353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C396D68A-6B57-4257-9918-CF0A1972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BA01D126-5AA0-4EAC-84B4-767C4EAF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6A391AA6-8613-42DA-86A7-FCEF8B0C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B4EF8954-0C80-4323-A131-1311BD1EB6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9A879436-2C05-4F21-A5B1-F821E1B5EE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7EFC35C3-8BE8-4E2A-9ECE-FE914D58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251DE489-012B-4F25-A524-684F79D0BA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AE3CBA56-B22B-4B15-B6DF-D16B06F9BB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E99B84F8-1E83-4EE1-AF69-32CF4EDFF6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4E38650E-33CE-4BBD-B0FD-E571A8506D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70DF1731-6BA8-4D72-8339-05DC51D88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8E5812B9-E548-414C-AB98-F157070097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59C6C652-033B-4127-AA09-7231A344E2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82A9FEE2-F44A-4A55-BF2D-A6C05A23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2D853C81-672F-4ED3-BFAC-0898B92720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AAA2E2B0-BD06-48EB-A50B-F0C27A7C29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31CD372A-05C8-40CA-A703-E32594F406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10B97761-4A08-4D5F-8CBF-81752ABE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22E9627E-04A7-41F8-A6F5-2F4A2F0A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A9F78FB1-47C8-41A3-97CA-6618968F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460B463A-09D9-47EB-A949-675AE9F9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AD0B548D-53B5-4F1B-A5E4-E97B2F7202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2CC1ACCA-F177-4F98-8699-258E972CA4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A20677A3-1507-42C2-B6DF-69C7FDAB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F74B29DA-E6E6-45A5-BC1E-A593C26A53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6D1B1671-E2B8-421A-B2AD-083E4E1D32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834831CF-ACF3-4940-9AE1-82AF96345C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B04193EA-0F73-4F22-8403-D4313A9A58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2763F35D-3B65-4A16-94F6-9DDCDFFBE0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204E9208-ED68-4C45-B1D8-C680E0EB56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6AB6765B-6D4F-43F3-A3E4-A31A212353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DB75E39A-A9B2-467B-B47C-62E71414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79E93AB8-4548-48DF-97F1-88833AE7CD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44C2818D-9470-430A-BD93-6E76A94CBC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C272B049-9602-4644-BB3F-C5802C45A6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7E7EDCC7-4670-4F27-BDA5-C6A195F7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0C032738-94E5-47F5-B902-BD7A2070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ECF1D0C0-15C8-45CC-9C99-4BAFD2CB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44122A5A-50DD-49FC-9E18-4B9991BE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6F6CB09E-66BD-4A84-8D84-B708B753D0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BD5F40DA-30BA-4166-B7D6-91FCD162EE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225E108B-6D0A-4469-99A9-B73BDE09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52F7AC22-5D65-4417-A710-970BB3F676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C4CAA0B8-4A26-4E9B-BE1D-8F38ACC598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50FD986C-4644-4679-8904-EBD5337558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82639DB1-A875-4E9B-AB59-CCBD99E437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F5F586AB-DB9A-424F-B1F0-309A500F0B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2A39369F-0F11-47AE-B26D-9F2B659630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25187DF8-C3B5-40CB-B462-B956005E15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57A1873C-793C-4BA4-BB41-D6E1883A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27B92CF3-F653-4302-A6F8-32237AB330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944DE17A-7CC7-410E-979E-7DCEF88A4B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36DCE520-B5A0-4A96-BFCB-1C73EB4F1A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3455FC70-80E9-4301-9A01-BB08A595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676620DB-80B4-425F-8881-B78ED404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923ED119-9CE6-4C0F-86E8-90D5B767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45F5922D-A2F4-477F-811F-16897C4E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5DE703A3-890C-4FAB-BE53-DBA6FACCD6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E39034B5-3719-4492-BBDF-CEB9FB2C7B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0C815F16-4B6A-4CAB-86F5-23CA2CFB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26F300A9-A72C-4F32-BB46-14DD2204AF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2959BA84-99D8-4274-ACD5-CF629463EB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832CED46-E2B6-4997-AD40-B3138A7990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13041165-B20F-4B41-A6B8-10584653FB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7EA43423-3068-48A2-80C8-0A50005A1D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9160F539-2C57-4B52-84AF-96A62AFFE8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0439960F-E1A3-4988-B9D3-AAAF4AD703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48B0F616-0FD4-4D29-8669-57561A6A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19FC7C17-59FD-48C9-A86E-7CD6934BF9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D80FDF89-32CD-4262-BC40-409854C98F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22388EA4-662F-45D8-A72C-8CB3BB6F3C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5EF1282B-A728-422C-8B15-24C64C81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326E7476-08D1-42B1-A112-E78D4870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C775EC5F-0292-4A13-8EFB-C0C4966A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DAA4F04F-A369-4D67-9E95-5055884CB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BB5F7618-3253-4B11-BF6F-AD80325D0F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5B98503C-8398-4730-A12E-B84B5B5070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AB6F214D-E2E1-4AD1-98FF-A8315F36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D3997D43-367F-4D27-ACC0-C30A3EF549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4C598ECA-8516-4290-A86F-FD6A795118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DBFC395C-42B2-47F9-A46F-61E1805005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D2973B54-1A9C-40FE-B8D1-963D14B8E9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DBCBC40C-2AAA-49AF-B1C9-22F5BC02C9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D20957BE-A4D0-47DB-B23A-F26C902F19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1521EA27-32F8-4F13-BED6-F7AD6FBC5C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0C28AFD4-2096-4EA0-AA10-29458C0A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63599FC7-BB4B-4148-AF65-054C1A20DA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7403B17E-28DE-4B07-B149-A799CBDE57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58013F1F-1831-41D9-B4C2-182AE05AE4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2E3EDDF2-B435-4A09-AA83-2C854CAD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10B0072A-C5B3-4143-B52E-D7CAC17A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731682E5-7929-43C4-9378-B4D6FBE19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F3EF3C1F-E84C-4919-B3BC-CFC8C02A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5B3E625F-E452-4E24-A60D-A29C8121AE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07C59D9E-ED02-486B-B7AC-4B7FDD6E38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FAA7F131-91C2-4D62-ADC3-012BC199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36F5DB93-9F25-44CC-8524-9CA1640CF9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3FA9AEC9-3D44-44CA-8D52-723C764E18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C6648EE3-BD2D-418F-A8BF-6261C324D2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68BACE22-E171-4805-8A05-0EC6BD5788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545F215D-1440-4AC7-B774-37F8ECAE79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6BB8B668-58DC-4D96-A9F2-26CC3642CB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28A7CE35-BCB7-4C8C-A83E-AAC239726D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0F3E0DCC-B7CA-44C7-AE8D-25F4B15C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9232E38B-34E5-4E06-B8CD-049B4344C0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DBC3AEFA-55E0-46B5-94E4-8DB782DFE2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E7F3A3FC-89C5-4DA7-A920-A7B5C23871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DA1ABB3B-23C3-4BCD-93EF-4883DC28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31D9D217-AB59-4E21-964D-844696E3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42D90D81-6D2A-4521-AA5E-3B8B4E8B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2B427FEC-FAC8-4248-B472-02553948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F7D7F43E-FC8B-4F87-A540-B653BA4B94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01AFBA58-F920-4C42-9B4D-549204BDD9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6EC8FB1A-5FF8-4D52-8355-2101A2FA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B3AD2F15-1188-44B0-87C1-89E97E2E30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F074AB80-97A4-4020-9B93-62A9FE3E62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E2E781CC-3BDB-45F7-9AD6-209504B238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F293FE3D-EF02-4D9A-9554-0A11A007E1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5B5B2DF2-C46D-4DF0-AEDB-B55F6F3676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C5B5F019-7F33-400A-A79E-A3C58EE95A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508E58BD-A90F-43F3-9BC8-F45F4F40B0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90B71974-DCEC-487A-A2EF-877F634F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1BEF2FA2-4B68-401A-B375-03E7ADC3C5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5A555E16-5C68-4684-9FF4-A5EB0F36CB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7EC03662-45DA-45CD-B02C-8442AEE8D0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6660475B-AAB4-4123-BB57-1AEA2297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B0EDE15E-4434-4415-BA32-5B0EC05A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069D1F6C-78C7-46D9-AF71-4A360E6D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FE8A05C8-26EE-4017-A655-25818C95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043DB90A-0544-4405-A736-93F4A96819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53CFCFCE-56D6-416D-9C0E-E90F4149C3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311B5476-6A03-4A55-8F12-FA72237C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97EC8CE4-3F6B-4C23-9C44-42044C0777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3802D1AB-4898-473D-B4F1-7C73B632AD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467B5C78-D1FC-48F2-B5B9-0ED237CE99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91465B23-25F8-4F4B-A6D2-78DD27A70F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46180777-5438-4C93-9107-D45296BC59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9444ED17-6096-4377-B538-38D1180340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E6D6D938-3F6C-4863-B1AA-E6380E8035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8F090767-DA14-4EE8-A2AC-D76CDC18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DEFD7995-D98E-47A3-932D-5E43AC7B20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5B976BFF-1B9C-4C79-B9E3-CE768F8362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9426A0EF-F3D2-4B68-B704-67F0D5ABA0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E32B784A-4BF2-4D6D-AF49-FD2866C1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3236A0FB-6257-4B76-87E7-EC227507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4503F08B-294F-4CCC-A4CD-1F126BFC6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5452ACB3-56B6-453D-A80B-2CC83388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ED343304-2214-49FA-A6AA-C9152959B4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B334AAF6-7F24-4683-B16B-1B0817000C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AF14DF25-6D9E-4D04-B6ED-40D7D31D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0C87BC48-3221-4151-844E-2E5A84E070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96E136DF-33C3-4FBF-B7B2-CE7CF73F66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88892296-D6A6-4B82-90EA-018CDF0143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BE7215F2-8F5B-4719-8FC8-4B0C68E465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6B01B2C5-F2F4-4EB3-AB2E-7B313CDC88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B47F829C-075E-474C-95AF-D8B076CB29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C70FCD6B-B02B-4385-BA04-87D91EF55F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06367418-C6DC-4137-9E78-4792B93EE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19C757B3-CB6B-491A-8A03-6FDB32BC84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EFA67387-6450-447B-A60A-C6930A6DA0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B431F60A-30DA-4A8A-9AEB-BB148CDDE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07E2E39C-B1E4-4E91-B2FE-0F68FE7F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0BB15C50-9772-47D6-A9F3-AD3FF3D5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DBE2A737-3531-4363-8466-3212B549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7C86F744-A219-40DC-913A-BD7E1A7EF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F4D15E9D-6674-48BD-ACD4-0FE5699DD2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1E342C98-F83D-45EE-8077-724F0E36FB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C546DB66-8ABC-4707-8779-E5EA3257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AE6BD6F5-28CF-48A2-924C-3B02B80759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E1D7B797-D649-492D-B817-548293E084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436F7920-0C9B-4C1B-868D-4A32200B90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6F35103B-486C-4C97-9A08-CE2A404EE6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4F6425DA-509B-4C9A-B68D-A8677B2C1F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F5E232BB-BCE9-4D3E-931F-16E6A0A382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49621</xdr:colOff>
      <xdr:row>20</xdr:row>
      <xdr:rowOff>27487</xdr:rowOff>
    </xdr:from>
    <xdr:to>
      <xdr:col>5</xdr:col>
      <xdr:colOff>224945</xdr:colOff>
      <xdr:row>20</xdr:row>
      <xdr:rowOff>262948</xdr:rowOff>
    </xdr:to>
    <xdr:pic>
      <xdr:nvPicPr>
        <xdr:cNvPr id="2" name="Immagine 1" descr="SANIQUAT CASA 5 LT">
          <a:extLst>
            <a:ext uri="{FF2B5EF4-FFF2-40B4-BE49-F238E27FC236}">
              <a16:creationId xmlns:a16="http://schemas.microsoft.com/office/drawing/2014/main" id="{B05F6E41-894E-4AB8-B592-9CF2F29C6C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372" b="95157" l="9941" r="89975">
                      <a14:foregroundMark x1="33645" y1="9771" x2="40102" y2="5523"/>
                      <a14:foregroundMark x1="40102" y1="5523" x2="46559" y2="6032"/>
                      <a14:foregroundMark x1="46559" y1="6032" x2="50637" y2="7901"/>
                      <a14:foregroundMark x1="50637" y1="7901" x2="52082" y2="11130"/>
                      <a14:foregroundMark x1="38488" y1="12914" x2="43755" y2="14104"/>
                      <a14:foregroundMark x1="43755" y1="14104" x2="45455" y2="18862"/>
                      <a14:foregroundMark x1="45455" y1="18862" x2="40272" y2="28292"/>
                      <a14:foregroundMark x1="40272" y1="28292" x2="40272" y2="28887"/>
                      <a14:foregroundMark x1="62192" y1="14444" x2="60748" y2="9686"/>
                      <a14:foregroundMark x1="60748" y1="9686" x2="68224" y2="8326"/>
                      <a14:foregroundMark x1="68224" y1="8326" x2="71368" y2="11385"/>
                      <a14:foregroundMark x1="71368" y1="11385" x2="74002" y2="16992"/>
                      <a14:foregroundMark x1="47664" y1="13849" x2="73067" y2="20816"/>
                      <a14:foregroundMark x1="73067" y1="20816" x2="78760" y2="29227"/>
                      <a14:foregroundMark x1="78760" y1="29227" x2="79014" y2="32031"/>
                      <a14:foregroundMark x1="41801" y1="5353" x2="35854" y2="6542"/>
                      <a14:foregroundMark x1="35854" y1="6542" x2="29567" y2="22175"/>
                      <a14:foregroundMark x1="29567" y1="22175" x2="28207" y2="28632"/>
                      <a14:foregroundMark x1="24894" y1="89295" x2="30756" y2="93458"/>
                      <a14:foregroundMark x1="30756" y1="93458" x2="38997" y2="94732"/>
                      <a14:foregroundMark x1="38997" y1="94732" x2="71878" y2="91249"/>
                      <a14:foregroundMark x1="71878" y1="91249" x2="78080" y2="88190"/>
                      <a14:foregroundMark x1="78080" y1="88190" x2="78845" y2="79694"/>
                      <a14:foregroundMark x1="78845" y1="79694" x2="78845" y2="79694"/>
                      <a14:foregroundMark x1="27952" y1="92693" x2="33645" y2="95157"/>
                      <a14:foregroundMark x1="33645" y1="95157" x2="55395" y2="922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19" t="2200" r="17646" b="1297"/>
        <a:stretch/>
      </xdr:blipFill>
      <xdr:spPr bwMode="auto">
        <a:xfrm>
          <a:off x="542381" y="2327457"/>
          <a:ext cx="177864" cy="23419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69760</xdr:colOff>
      <xdr:row>20</xdr:row>
      <xdr:rowOff>31025</xdr:rowOff>
    </xdr:from>
    <xdr:to>
      <xdr:col>6</xdr:col>
      <xdr:colOff>225388</xdr:colOff>
      <xdr:row>20</xdr:row>
      <xdr:rowOff>265025</xdr:rowOff>
    </xdr:to>
    <xdr:pic>
      <xdr:nvPicPr>
        <xdr:cNvPr id="3" name="Immagine 2" descr="STERILCLEAN 5 LT">
          <a:extLst>
            <a:ext uri="{FF2B5EF4-FFF2-40B4-BE49-F238E27FC236}">
              <a16:creationId xmlns:a16="http://schemas.microsoft.com/office/drawing/2014/main" id="{2FC00698-37B0-404A-A883-3E3D9F2B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530" y="2330995"/>
          <a:ext cx="15435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222977</xdr:colOff>
      <xdr:row>20</xdr:row>
      <xdr:rowOff>36830</xdr:rowOff>
    </xdr:from>
    <xdr:to>
      <xdr:col>6</xdr:col>
      <xdr:colOff>382739</xdr:colOff>
      <xdr:row>20</xdr:row>
      <xdr:rowOff>269560</xdr:rowOff>
    </xdr:to>
    <xdr:pic>
      <xdr:nvPicPr>
        <xdr:cNvPr id="4" name="Immagine 3" descr="FREE KALC (UN 3264,8,III)">
          <a:extLst>
            <a:ext uri="{FF2B5EF4-FFF2-40B4-BE49-F238E27FC236}">
              <a16:creationId xmlns:a16="http://schemas.microsoft.com/office/drawing/2014/main" id="{0692B409-6EAC-40DB-A400-A5F15C5BA8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1176747" y="2335530"/>
          <a:ext cx="158492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238852</xdr:colOff>
      <xdr:row>20</xdr:row>
      <xdr:rowOff>40367</xdr:rowOff>
    </xdr:from>
    <xdr:to>
      <xdr:col>7</xdr:col>
      <xdr:colOff>384302</xdr:colOff>
      <xdr:row>20</xdr:row>
      <xdr:rowOff>269287</xdr:rowOff>
    </xdr:to>
    <xdr:pic>
      <xdr:nvPicPr>
        <xdr:cNvPr id="5" name="Immagine 4" descr="SPLENDO PIATTI 1 LT">
          <a:extLst>
            <a:ext uri="{FF2B5EF4-FFF2-40B4-BE49-F238E27FC236}">
              <a16:creationId xmlns:a16="http://schemas.microsoft.com/office/drawing/2014/main" id="{C7E86A74-C60B-443D-A59C-789C25920D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1647282" y="2339067"/>
          <a:ext cx="146720" cy="22892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53885</xdr:colOff>
      <xdr:row>20</xdr:row>
      <xdr:rowOff>267152</xdr:rowOff>
    </xdr:from>
    <xdr:to>
      <xdr:col>7</xdr:col>
      <xdr:colOff>188454</xdr:colOff>
      <xdr:row>20</xdr:row>
      <xdr:rowOff>498612</xdr:rowOff>
    </xdr:to>
    <xdr:pic>
      <xdr:nvPicPr>
        <xdr:cNvPr id="6" name="Immagine 5" descr="CALGONIT DA DETERGENTE ALCALINO CON CLORO">
          <a:extLst>
            <a:ext uri="{FF2B5EF4-FFF2-40B4-BE49-F238E27FC236}">
              <a16:creationId xmlns:a16="http://schemas.microsoft.com/office/drawing/2014/main" id="{16B09CB4-9F7C-4F32-85B6-B129D60A52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1461045" y="2565852"/>
          <a:ext cx="137109" cy="23146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259988</xdr:colOff>
      <xdr:row>20</xdr:row>
      <xdr:rowOff>260349</xdr:rowOff>
    </xdr:from>
    <xdr:to>
      <xdr:col>7</xdr:col>
      <xdr:colOff>415616</xdr:colOff>
      <xdr:row>20</xdr:row>
      <xdr:rowOff>491809</xdr:rowOff>
    </xdr:to>
    <xdr:pic>
      <xdr:nvPicPr>
        <xdr:cNvPr id="7" name="Immagine 6" descr="STERILCLEAN 5 LT">
          <a:extLst>
            <a:ext uri="{FF2B5EF4-FFF2-40B4-BE49-F238E27FC236}">
              <a16:creationId xmlns:a16="http://schemas.microsoft.com/office/drawing/2014/main" id="{36CEB4AA-0CE2-4D83-97DC-0F4E24D5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958" y="2560319"/>
          <a:ext cx="154358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149679</xdr:colOff>
      <xdr:row>20</xdr:row>
      <xdr:rowOff>14878</xdr:rowOff>
    </xdr:from>
    <xdr:to>
      <xdr:col>8</xdr:col>
      <xdr:colOff>304037</xdr:colOff>
      <xdr:row>20</xdr:row>
      <xdr:rowOff>232368</xdr:rowOff>
    </xdr:to>
    <xdr:pic>
      <xdr:nvPicPr>
        <xdr:cNvPr id="8" name="Immagine 7" descr="STERILCLEAN 5 LT">
          <a:extLst>
            <a:ext uri="{FF2B5EF4-FFF2-40B4-BE49-F238E27FC236}">
              <a16:creationId xmlns:a16="http://schemas.microsoft.com/office/drawing/2014/main" id="{75F38C8D-D0CD-48A4-B504-7A13FB48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579" y="2311038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151947</xdr:colOff>
      <xdr:row>20</xdr:row>
      <xdr:rowOff>13879</xdr:rowOff>
    </xdr:from>
    <xdr:to>
      <xdr:col>9</xdr:col>
      <xdr:colOff>306305</xdr:colOff>
      <xdr:row>20</xdr:row>
      <xdr:rowOff>231369</xdr:rowOff>
    </xdr:to>
    <xdr:pic>
      <xdr:nvPicPr>
        <xdr:cNvPr id="9" name="Immagine 8" descr="STERILCLEAN 5 LT">
          <a:extLst>
            <a:ext uri="{FF2B5EF4-FFF2-40B4-BE49-F238E27FC236}">
              <a16:creationId xmlns:a16="http://schemas.microsoft.com/office/drawing/2014/main" id="{81265373-5281-444A-9DB4-3FA23BAD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047" y="2310039"/>
          <a:ext cx="154358" cy="2200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164284</xdr:colOff>
      <xdr:row>20</xdr:row>
      <xdr:rowOff>258536</xdr:rowOff>
    </xdr:from>
    <xdr:to>
      <xdr:col>10</xdr:col>
      <xdr:colOff>308482</xdr:colOff>
      <xdr:row>20</xdr:row>
      <xdr:rowOff>492536</xdr:rowOff>
    </xdr:to>
    <xdr:pic>
      <xdr:nvPicPr>
        <xdr:cNvPr id="10" name="Immagine 9" descr="STERILCLEAN 5 LT">
          <a:extLst>
            <a:ext uri="{FF2B5EF4-FFF2-40B4-BE49-F238E27FC236}">
              <a16:creationId xmlns:a16="http://schemas.microsoft.com/office/drawing/2014/main" id="{71E9316A-4595-4B43-BC6A-C179BD042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044" y="2558506"/>
          <a:ext cx="146738" cy="23273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234588</xdr:colOff>
      <xdr:row>20</xdr:row>
      <xdr:rowOff>25945</xdr:rowOff>
    </xdr:from>
    <xdr:to>
      <xdr:col>10</xdr:col>
      <xdr:colOff>383848</xdr:colOff>
      <xdr:row>20</xdr:row>
      <xdr:rowOff>263755</xdr:rowOff>
    </xdr:to>
    <xdr:pic>
      <xdr:nvPicPr>
        <xdr:cNvPr id="11" name="Immagine 10" descr="SPLENDO PIATTI 1 LT">
          <a:extLst>
            <a:ext uri="{FF2B5EF4-FFF2-40B4-BE49-F238E27FC236}">
              <a16:creationId xmlns:a16="http://schemas.microsoft.com/office/drawing/2014/main" id="{948BAD12-3BC2-4100-8826-D4DA5E50C7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014618" y="2327185"/>
          <a:ext cx="15053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141333</xdr:colOff>
      <xdr:row>20</xdr:row>
      <xdr:rowOff>25310</xdr:rowOff>
    </xdr:from>
    <xdr:to>
      <xdr:col>11</xdr:col>
      <xdr:colOff>302023</xdr:colOff>
      <xdr:row>20</xdr:row>
      <xdr:rowOff>263120</xdr:rowOff>
    </xdr:to>
    <xdr:pic>
      <xdr:nvPicPr>
        <xdr:cNvPr id="12" name="Immagine 11" descr="SPLENDO PIATTI 1 LT">
          <a:extLst>
            <a:ext uri="{FF2B5EF4-FFF2-40B4-BE49-F238E27FC236}">
              <a16:creationId xmlns:a16="http://schemas.microsoft.com/office/drawing/2014/main" id="{E1E0A7C2-FB2F-462F-9546-1ED1FC7A7D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>
                      <a14:foregroundMark x1="39500" y1="37667" x2="47833" y2="25500"/>
                      <a14:foregroundMark x1="47833" y1="25500" x2="57333" y2="20833"/>
                      <a14:foregroundMark x1="57333" y1="20833" x2="61500" y2="33333"/>
                      <a14:foregroundMark x1="61500" y1="33333" x2="51167" y2="39333"/>
                      <a14:foregroundMark x1="51167" y1="39333" x2="48167" y2="37667"/>
                      <a14:foregroundMark x1="57167" y1="19000" x2="45000" y2="17000"/>
                      <a14:foregroundMark x1="45000" y1="17000" x2="37667" y2="21167"/>
                      <a14:foregroundMark x1="37667" y1="21167" x2="36833" y2="23167"/>
                      <a14:foregroundMark x1="58833" y1="19167" x2="41667" y2="16000"/>
                      <a14:foregroundMark x1="41667" y1="16000" x2="37333" y2="22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269" t="12757" r="26471" b="12300"/>
        <a:stretch/>
      </xdr:blipFill>
      <xdr:spPr bwMode="auto">
        <a:xfrm>
          <a:off x="3381103" y="2326550"/>
          <a:ext cx="159420" cy="2352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73841</xdr:colOff>
      <xdr:row>20</xdr:row>
      <xdr:rowOff>27850</xdr:rowOff>
    </xdr:from>
    <xdr:to>
      <xdr:col>12</xdr:col>
      <xdr:colOff>228199</xdr:colOff>
      <xdr:row>20</xdr:row>
      <xdr:rowOff>263120</xdr:rowOff>
    </xdr:to>
    <xdr:pic>
      <xdr:nvPicPr>
        <xdr:cNvPr id="13" name="Immagine 12" descr="STERILCLEAN 5 LT">
          <a:extLst>
            <a:ext uri="{FF2B5EF4-FFF2-40B4-BE49-F238E27FC236}">
              <a16:creationId xmlns:a16="http://schemas.microsoft.com/office/drawing/2014/main" id="{1D428B26-31D4-490A-BF98-AD0EFF1E2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303" b="96751" l="5495" r="89011">
                      <a14:foregroundMark x1="31340" y1="9895" x2="40110" y2="10108"/>
                      <a14:foregroundMark x1="29140" y1="9841" x2="30278" y2="9869"/>
                      <a14:foregroundMark x1="28561" y1="9827" x2="29001" y2="9838"/>
                      <a14:foregroundMark x1="10440" y1="9386" x2="26614" y2="9780"/>
                      <a14:foregroundMark x1="40110" y1="10108" x2="68681" y2="9025"/>
                      <a14:foregroundMark x1="68681" y1="9025" x2="84615" y2="24188"/>
                      <a14:foregroundMark x1="84615" y1="24188" x2="80769" y2="78700"/>
                      <a14:foregroundMark x1="80769" y1="78700" x2="45604" y2="95307"/>
                      <a14:foregroundMark x1="45604" y1="95307" x2="10440" y2="91336"/>
                      <a14:foregroundMark x1="10440" y1="91336" x2="8791" y2="28881"/>
                      <a14:foregroundMark x1="20685" y1="12274" x2="21978" y2="10469"/>
                      <a14:foregroundMark x1="8791" y1="28881" x2="20685" y2="12274"/>
                      <a14:foregroundMark x1="21978" y1="10469" x2="9341" y2="9386"/>
                      <a14:foregroundMark x1="10989" y1="12996" x2="5495" y2="75090"/>
                      <a14:foregroundMark x1="5495" y1="75090" x2="14835" y2="94224"/>
                      <a14:foregroundMark x1="14835" y1="94224" x2="56044" y2="96751"/>
                      <a14:foregroundMark x1="56044" y1="96751" x2="85714" y2="85560"/>
                      <a14:foregroundMark x1="85714" y1="85560" x2="87912" y2="69314"/>
                      <a14:foregroundMark x1="8791" y1="54513" x2="8242" y2="15884"/>
                      <a14:foregroundMark x1="8242" y1="15884" x2="11538" y2="12635"/>
                      <a14:foregroundMark x1="5495" y1="90975" x2="12088" y2="11191"/>
                      <a14:backgroundMark x1="28022" y1="12274" x2="28022" y2="12274"/>
                      <a14:backgroundMark x1="29121" y1="10469" x2="29121" y2="10469"/>
                      <a14:backgroundMark x1="30220" y1="9747" x2="30220" y2="7581"/>
                      <a14:backgroundMark x1="28022" y1="11913" x2="30220" y2="7581"/>
                      <a14:backgroundMark x1="29121" y1="12274" x2="29121" y2="8303"/>
                      <a14:backgroundMark x1="27473" y1="11552" x2="27473" y2="7581"/>
                      <a14:backgroundMark x1="29670" y1="11913" x2="30769" y2="8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9541" y="2327820"/>
          <a:ext cx="154358" cy="2340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149951</xdr:colOff>
      <xdr:row>20</xdr:row>
      <xdr:rowOff>19686</xdr:rowOff>
    </xdr:from>
    <xdr:to>
      <xdr:col>13</xdr:col>
      <xdr:colOff>269280</xdr:colOff>
      <xdr:row>20</xdr:row>
      <xdr:rowOff>232096</xdr:rowOff>
    </xdr:to>
    <xdr:pic>
      <xdr:nvPicPr>
        <xdr:cNvPr id="14" name="Immagine 13" descr="CALGONIT DA DETERGENTE ALCALINO CON CLORO">
          <a:extLst>
            <a:ext uri="{FF2B5EF4-FFF2-40B4-BE49-F238E27FC236}">
              <a16:creationId xmlns:a16="http://schemas.microsoft.com/office/drawing/2014/main" id="{F40D1F91-E7AF-40DF-948A-8E28B9053D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286" b="90000" l="10000" r="90000">
                      <a14:foregroundMark x1="28000" y1="61571" x2="28286" y2="24286"/>
                      <a14:foregroundMark x1="28286" y1="24286" x2="34000" y2="14571"/>
                      <a14:foregroundMark x1="34000" y1="14571" x2="36714" y2="13857"/>
                      <a14:foregroundMark x1="26714" y1="21857" x2="30571" y2="14286"/>
                      <a14:foregroundMark x1="30571" y1="14286" x2="35857" y2="9286"/>
                      <a14:foregroundMark x1="35857" y1="9286" x2="47143" y2="8286"/>
                      <a14:foregroundMark x1="47143" y1="8286" x2="57429" y2="8286"/>
                      <a14:foregroundMark x1="57429" y1="8286" x2="64857" y2="10571"/>
                      <a14:foregroundMark x1="64857" y1="10571" x2="65286" y2="192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43" t="3287" r="27285" b="5285"/>
        <a:stretch/>
      </xdr:blipFill>
      <xdr:spPr bwMode="auto">
        <a:xfrm>
          <a:off x="4302851" y="2320926"/>
          <a:ext cx="119329" cy="20987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238941</xdr:colOff>
      <xdr:row>20</xdr:row>
      <xdr:rowOff>30390</xdr:rowOff>
    </xdr:from>
    <xdr:to>
      <xdr:col>12</xdr:col>
      <xdr:colOff>416483</xdr:colOff>
      <xdr:row>20</xdr:row>
      <xdr:rowOff>269470</xdr:rowOff>
    </xdr:to>
    <xdr:pic>
      <xdr:nvPicPr>
        <xdr:cNvPr id="15" name="Immagine 14" descr="FREE KALC (UN 3264,8,III)">
          <a:extLst>
            <a:ext uri="{FF2B5EF4-FFF2-40B4-BE49-F238E27FC236}">
              <a16:creationId xmlns:a16="http://schemas.microsoft.com/office/drawing/2014/main" id="{635E98DB-3F87-4881-A543-7E200B7FF9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30" t="20466" r="28761" b="13903"/>
        <a:stretch/>
      </xdr:blipFill>
      <xdr:spPr bwMode="auto">
        <a:xfrm>
          <a:off x="3933371" y="2330360"/>
          <a:ext cx="178812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31750</xdr:rowOff>
    </xdr:from>
    <xdr:to>
      <xdr:col>5</xdr:col>
      <xdr:colOff>384415</xdr:colOff>
      <xdr:row>20</xdr:row>
      <xdr:rowOff>263210</xdr:rowOff>
    </xdr:to>
    <xdr:pic>
      <xdr:nvPicPr>
        <xdr:cNvPr id="16" name="Immagine 15" descr="SKIN NP (UN 1719,8,III)">
          <a:extLst>
            <a:ext uri="{FF2B5EF4-FFF2-40B4-BE49-F238E27FC236}">
              <a16:creationId xmlns:a16="http://schemas.microsoft.com/office/drawing/2014/main" id="{0BDE5F42-FE96-4299-BB94-DF1FA83D44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745490" y="2331720"/>
          <a:ext cx="13422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50800</xdr:colOff>
      <xdr:row>20</xdr:row>
      <xdr:rowOff>33020</xdr:rowOff>
    </xdr:from>
    <xdr:to>
      <xdr:col>7</xdr:col>
      <xdr:colOff>193915</xdr:colOff>
      <xdr:row>20</xdr:row>
      <xdr:rowOff>264480</xdr:rowOff>
    </xdr:to>
    <xdr:pic>
      <xdr:nvPicPr>
        <xdr:cNvPr id="17" name="Immagine 16" descr="SKIN NP (UN 1719,8,III)">
          <a:extLst>
            <a:ext uri="{FF2B5EF4-FFF2-40B4-BE49-F238E27FC236}">
              <a16:creationId xmlns:a16="http://schemas.microsoft.com/office/drawing/2014/main" id="{94996034-6DDE-4E01-BA3C-A07FAA78C4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1457960" y="2332990"/>
          <a:ext cx="145655" cy="23019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50800</xdr:colOff>
      <xdr:row>20</xdr:row>
      <xdr:rowOff>22860</xdr:rowOff>
    </xdr:from>
    <xdr:to>
      <xdr:col>10</xdr:col>
      <xdr:colOff>193915</xdr:colOff>
      <xdr:row>20</xdr:row>
      <xdr:rowOff>263210</xdr:rowOff>
    </xdr:to>
    <xdr:pic>
      <xdr:nvPicPr>
        <xdr:cNvPr id="18" name="Immagine 17" descr="SKIN NP (UN 1719,8,III)">
          <a:extLst>
            <a:ext uri="{FF2B5EF4-FFF2-40B4-BE49-F238E27FC236}">
              <a16:creationId xmlns:a16="http://schemas.microsoft.com/office/drawing/2014/main" id="{DAC2E679-98AB-4F7D-9095-139A35E039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789" t="20000" r="29362" b="13765"/>
        <a:stretch/>
      </xdr:blipFill>
      <xdr:spPr bwMode="auto">
        <a:xfrm>
          <a:off x="2829560" y="2324100"/>
          <a:ext cx="145655" cy="23781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139700</xdr:colOff>
      <xdr:row>20</xdr:row>
      <xdr:rowOff>117133</xdr:rowOff>
    </xdr:from>
    <xdr:to>
      <xdr:col>17</xdr:col>
      <xdr:colOff>377190</xdr:colOff>
      <xdr:row>20</xdr:row>
      <xdr:rowOff>384809</xdr:rowOff>
    </xdr:to>
    <xdr:pic>
      <xdr:nvPicPr>
        <xdr:cNvPr id="19" name="Immagine 18" descr="Signature: Over 386,239 Royalty-Free Licensable Stock Illustrations &amp;  Drawings | Shutterstock">
          <a:extLst>
            <a:ext uri="{FF2B5EF4-FFF2-40B4-BE49-F238E27FC236}">
              <a16:creationId xmlns:a16="http://schemas.microsoft.com/office/drawing/2014/main" id="{0BE4F37F-8B74-4084-B1C6-1D551245D6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27" t="22872" r="27365" b="28967"/>
        <a:stretch/>
      </xdr:blipFill>
      <xdr:spPr bwMode="auto">
        <a:xfrm>
          <a:off x="6123940" y="2415833"/>
          <a:ext cx="234950" cy="26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eanlife@cleanlife.ch" TargetMode="External"/><Relationship Id="rId1" Type="http://schemas.openxmlformats.org/officeDocument/2006/relationships/hyperlink" Target="https://db.tt/kcytiJU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V42"/>
  <sheetViews>
    <sheetView showGridLines="0" tabSelected="1" zoomScale="109" workbookViewId="0">
      <selection activeCell="F9" sqref="F9"/>
    </sheetView>
  </sheetViews>
  <sheetFormatPr defaultColWidth="9" defaultRowHeight="13.2" x14ac:dyDescent="0.25"/>
  <cols>
    <col min="1" max="1" width="14.6640625" style="1" customWidth="1"/>
    <col min="2" max="2" width="9.77734375" style="1" customWidth="1"/>
    <col min="3" max="7" width="8.77734375" style="1" customWidth="1"/>
    <col min="8" max="9" width="9.88671875" style="1" customWidth="1"/>
    <col min="10" max="10" width="2.109375" style="1" customWidth="1"/>
    <col min="11" max="11" width="15.109375" style="1" hidden="1"/>
    <col min="12" max="12" width="2.88671875" style="1" customWidth="1"/>
    <col min="13" max="13" width="3.44140625" style="1" customWidth="1"/>
    <col min="14" max="17" width="6.77734375" style="1" customWidth="1"/>
    <col min="18" max="256" width="11.44140625" style="1" customWidth="1"/>
  </cols>
  <sheetData>
    <row r="1" spans="1:12" ht="21" customHeight="1" x14ac:dyDescent="0.25">
      <c r="A1" s="45" t="str">
        <f>LANG!A79</f>
        <v>Anleitung:</v>
      </c>
      <c r="B1" s="2"/>
      <c r="C1" s="2"/>
      <c r="D1" s="2"/>
      <c r="E1" s="2"/>
      <c r="F1" s="2"/>
      <c r="G1" s="2"/>
      <c r="H1" s="2"/>
      <c r="I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</row>
    <row r="3" spans="1:12" ht="12" customHeight="1" x14ac:dyDescent="0.25">
      <c r="A3" s="46" t="str">
        <f>LANG!A80</f>
        <v>Erste Konfiguration:</v>
      </c>
      <c r="B3" s="47"/>
      <c r="C3" s="47"/>
      <c r="D3" s="47"/>
      <c r="E3" s="47"/>
      <c r="F3" s="47"/>
      <c r="G3" s="47"/>
      <c r="H3" s="47"/>
      <c r="I3" s="48"/>
    </row>
    <row r="5" spans="1:12" x14ac:dyDescent="0.25">
      <c r="B5" s="44" t="str">
        <f>LANG!A91</f>
        <v>Um diese Tabelle richtig konfigurieren zu können, bitten wir Sie, die folgenden Daten einzugeben.</v>
      </c>
    </row>
    <row r="6" spans="1:12" x14ac:dyDescent="0.25">
      <c r="B6" s="1" t="str">
        <f>LANG!A92</f>
        <v>Die Eingabe dieser Daten ist für den korrekten Betrieb notwendig.</v>
      </c>
    </row>
    <row r="8" spans="1:12" ht="6" customHeight="1" x14ac:dyDescent="0.25">
      <c r="F8" s="5"/>
    </row>
    <row r="9" spans="1:12" x14ac:dyDescent="0.25">
      <c r="B9" s="99" t="str">
        <f>LANG!A95</f>
        <v>Passen Sie die Tabelle für das Jahr an:</v>
      </c>
      <c r="C9" s="100"/>
      <c r="D9" s="100"/>
      <c r="E9" s="101"/>
      <c r="F9" s="49">
        <v>2026</v>
      </c>
      <c r="H9" s="55"/>
    </row>
    <row r="10" spans="1:12" x14ac:dyDescent="0.25">
      <c r="H10" s="6"/>
    </row>
    <row r="11" spans="1:12" x14ac:dyDescent="0.25">
      <c r="B11" s="102" t="str">
        <f>LANG!A98</f>
        <v>Stellen Sie die Sprache Ihrer Anwendung ein:</v>
      </c>
      <c r="C11" s="100"/>
      <c r="D11" s="100"/>
      <c r="E11" s="101"/>
      <c r="F11" s="50">
        <v>5</v>
      </c>
      <c r="H11" s="6"/>
      <c r="L11" s="42" t="str">
        <f>LANG!A87</f>
        <v>&lt;Eingabe der Sprache</v>
      </c>
    </row>
    <row r="12" spans="1:12" x14ac:dyDescent="0.25">
      <c r="B12" s="67" t="str">
        <f ca="1">CONCATENATE(ROW()-11, " -&gt; ", INDIRECT(ADDRESS(2,ROW()-10,2,1,"LANG"),1))</f>
        <v>1 -&gt; English</v>
      </c>
      <c r="H12" s="6"/>
    </row>
    <row r="13" spans="1:12" x14ac:dyDescent="0.25">
      <c r="B13" s="67" t="str">
        <f ca="1">CONCATENATE(ROW()-11, " -&gt; ", INDIRECT(ADDRESS(2,ROW()-10,2,1,"LANG"),1))</f>
        <v>2 -&gt; Italiano</v>
      </c>
      <c r="H13" s="6"/>
    </row>
    <row r="14" spans="1:12" x14ac:dyDescent="0.25">
      <c r="B14" s="67" t="str">
        <f ca="1">CONCATENATE(ROW()-11, " -&gt; ", INDIRECT(ADDRESS(2,ROW()-10,2,1,"LANG"),1))</f>
        <v>3 -&gt; Português</v>
      </c>
      <c r="H14" s="6"/>
    </row>
    <row r="15" spans="1:12" x14ac:dyDescent="0.25">
      <c r="B15" s="67" t="str">
        <f ca="1">CONCATENATE(ROW()-11, " -&gt; ", INDIRECT(ADDRESS(2,ROW()-10,2,1,"LANG"),1))</f>
        <v>4 -&gt; Français</v>
      </c>
      <c r="H15" s="6"/>
    </row>
    <row r="16" spans="1:12" x14ac:dyDescent="0.25">
      <c r="B16" s="67" t="str">
        <f ca="1">CONCATENATE(ROW()-11, " -&gt; ", INDIRECT(ADDRESS(2,ROW()-10,2,1,"LANG"),1))</f>
        <v>5 -&gt; Deutsch</v>
      </c>
      <c r="H16" s="6"/>
    </row>
    <row r="18" spans="1:17" ht="12" customHeight="1" x14ac:dyDescent="0.25">
      <c r="A18" s="7" t="str">
        <f>LANG!A81</f>
        <v>Kompatibilität:</v>
      </c>
      <c r="B18" s="47"/>
      <c r="C18" s="47"/>
      <c r="D18" s="47"/>
      <c r="E18" s="47"/>
      <c r="F18" s="47"/>
      <c r="G18" s="47"/>
      <c r="H18" s="47"/>
      <c r="I18" s="48"/>
    </row>
    <row r="19" spans="1:17" ht="12" customHeight="1" x14ac:dyDescent="0.25"/>
    <row r="20" spans="1:17" ht="12" customHeight="1" x14ac:dyDescent="0.25">
      <c r="A20" s="51"/>
      <c r="B20" s="1" t="str">
        <f>LANG!A99</f>
        <v>Diese Tabelle wurde mit MS Office 2007 getestet (datiert vom 2013. August).</v>
      </c>
    </row>
    <row r="21" spans="1:17" ht="12" customHeight="1" x14ac:dyDescent="0.25">
      <c r="B21" s="1" t="str">
        <f>LANG!A100</f>
        <v>Zuvor wurde sie mit OpenOffice (Linux), DocsToGo (Apple) getestet.</v>
      </c>
    </row>
    <row r="22" spans="1:17" ht="12" customHeight="1" x14ac:dyDescent="0.25">
      <c r="B22" s="1" t="str">
        <f>LANG!A101</f>
        <v>und WPS Office (Android) getestet.</v>
      </c>
    </row>
    <row r="23" spans="1:17" ht="12" customHeight="1" x14ac:dyDescent="0.25">
      <c r="D23" s="8"/>
      <c r="E23" s="8"/>
      <c r="F23" s="8"/>
      <c r="G23" s="8"/>
      <c r="H23" s="8"/>
      <c r="I23" s="8"/>
    </row>
    <row r="24" spans="1:17" ht="12" customHeight="1" x14ac:dyDescent="0.25">
      <c r="A24" s="7" t="str">
        <f>LANG!A82</f>
        <v>Tipps zur Verwendung:</v>
      </c>
      <c r="B24" s="52"/>
      <c r="C24" s="52"/>
      <c r="D24" s="47"/>
      <c r="E24" s="47"/>
      <c r="F24" s="47"/>
      <c r="G24" s="47"/>
      <c r="H24" s="47"/>
      <c r="I24" s="48"/>
    </row>
    <row r="25" spans="1:17" ht="12" customHeight="1" x14ac:dyDescent="0.25">
      <c r="D25" s="8"/>
      <c r="E25" s="8"/>
      <c r="F25" s="8"/>
      <c r="G25" s="8"/>
      <c r="H25" s="8"/>
      <c r="I25" s="8"/>
    </row>
    <row r="26" spans="1:17" ht="12" customHeight="1" x14ac:dyDescent="0.25">
      <c r="B26" s="1" t="str">
        <f>LANG!A102</f>
        <v>Wir empfehlen Ihnen, die Tabelle regelmäßig zu verwenden und dabei Backups zu erstellen. Zu diesem Zweck</v>
      </c>
      <c r="D26" s="8"/>
      <c r="E26" s="8"/>
      <c r="F26" s="8"/>
      <c r="G26" s="8"/>
      <c r="H26" s="8"/>
      <c r="I26" s="8"/>
    </row>
    <row r="27" spans="1:17" ht="12" customHeight="1" x14ac:dyDescent="0.25">
      <c r="B27" s="1" t="str">
        <f>LANG!A103</f>
        <v>ist es hilfreich, den NAS-Server, WebDAV-Server, Dropbox, oneDrive usw. zu verwenden.</v>
      </c>
    </row>
    <row r="28" spans="1:17" ht="12" customHeight="1" x14ac:dyDescent="0.25">
      <c r="B28" s="51"/>
      <c r="C28" s="8"/>
      <c r="D28" s="8"/>
      <c r="E28" s="8"/>
      <c r="F28" s="8"/>
      <c r="G28" s="8"/>
      <c r="H28" s="8"/>
      <c r="I28" s="51"/>
    </row>
    <row r="29" spans="1:17" ht="12" customHeight="1" x14ac:dyDescent="0.25">
      <c r="B29" s="1" t="str">
        <f>LANG!A104</f>
        <v>Wenn Sie diese Systeme nicht verwenden, empfehle ich, Dropbox angesichts seiner hohen Verbreitung auszuprobieren.</v>
      </c>
    </row>
    <row r="30" spans="1:17" ht="12" customHeight="1" x14ac:dyDescent="0.25">
      <c r="B30" s="1" t="str">
        <f>LANG!A105</f>
        <v>Und in Anbetracht der Reife der Software. Um sich anzumelden, verwenden Sie den folgenden Link:</v>
      </c>
      <c r="J30" s="53"/>
      <c r="K30" s="53"/>
      <c r="L30" s="53"/>
      <c r="M30" s="53"/>
      <c r="N30" s="53"/>
      <c r="O30" s="53"/>
      <c r="P30" s="53"/>
      <c r="Q30" s="53"/>
    </row>
    <row r="31" spans="1:17" ht="12" customHeight="1" x14ac:dyDescent="0.25">
      <c r="B31" s="54" t="s">
        <v>16</v>
      </c>
      <c r="J31" s="53"/>
      <c r="K31" s="53"/>
      <c r="L31" s="53"/>
      <c r="M31" s="53"/>
      <c r="N31" s="53"/>
      <c r="O31" s="53"/>
      <c r="P31" s="53"/>
      <c r="Q31" s="53"/>
    </row>
    <row r="32" spans="1:17" x14ac:dyDescent="0.25">
      <c r="L32" s="59"/>
    </row>
    <row r="33" spans="1:9" x14ac:dyDescent="0.25">
      <c r="A33" s="7" t="str">
        <f>LANG!A85</f>
        <v>Kontakt:</v>
      </c>
      <c r="B33" s="52"/>
      <c r="C33" s="52"/>
      <c r="D33" s="47"/>
      <c r="E33" s="47"/>
      <c r="F33" s="47"/>
      <c r="G33" s="47"/>
      <c r="H33" s="47"/>
      <c r="I33" s="48"/>
    </row>
    <row r="35" spans="1:9" x14ac:dyDescent="0.25">
      <c r="B35" s="1" t="str">
        <f>LANG!A115</f>
        <v>Um mit uns in Kontakt zu treten, senden Sie einfach eine E-Mail an die folgende Adresse:</v>
      </c>
    </row>
    <row r="37" spans="1:9" x14ac:dyDescent="0.2">
      <c r="B37" s="69" t="s">
        <v>162</v>
      </c>
    </row>
    <row r="42" spans="1:9" x14ac:dyDescent="0.25">
      <c r="B42" s="9"/>
    </row>
  </sheetData>
  <sheetProtection sheet="1" objects="1" scenarios="1"/>
  <mergeCells count="2">
    <mergeCell ref="B9:E9"/>
    <mergeCell ref="B11:E11"/>
  </mergeCells>
  <dataValidations count="1">
    <dataValidation type="whole" allowBlank="1" showDropDown="1" showInputMessage="1" showErrorMessage="1" sqref="F11" xr:uid="{00000000-0002-0000-0000-000000000000}">
      <formula1>1</formula1>
      <formula2>5</formula2>
    </dataValidation>
  </dataValidations>
  <hyperlinks>
    <hyperlink ref="B31" r:id="rId1" xr:uid="{00000000-0004-0000-0000-000000000000}"/>
    <hyperlink ref="B37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36B1-03B1-4A28-B72B-3F41F407A8A1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SEPTEMBER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9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9.2026 -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63" priority="16" stopIfTrue="1">
      <formula>$D$9&gt;=7</formula>
    </cfRule>
  </conditionalFormatting>
  <conditionalFormatting sqref="F13:F14">
    <cfRule type="expression" dxfId="62" priority="8" stopIfTrue="1">
      <formula>$B13&gt;=0</formula>
    </cfRule>
  </conditionalFormatting>
  <conditionalFormatting sqref="F22:R52">
    <cfRule type="expression" dxfId="61" priority="1" stopIfTrue="1">
      <formula>IF(AND($D22&lt;6,$D22&lt;&gt;"-"),TRUE,FALSE)</formula>
    </cfRule>
    <cfRule type="expression" dxfId="60" priority="2" stopIfTrue="1">
      <formula>IF(AND($D22&gt;=6,$D22&lt;&gt;"-"),TRUE,FALSE)</formula>
    </cfRule>
  </conditionalFormatting>
  <conditionalFormatting sqref="G9">
    <cfRule type="expression" dxfId="59" priority="10" stopIfTrue="1">
      <formula>$D$9&gt;=6</formula>
    </cfRule>
  </conditionalFormatting>
  <conditionalFormatting sqref="G13:G14">
    <cfRule type="expression" dxfId="58" priority="5" stopIfTrue="1">
      <formula>$B13&gt;=1</formula>
    </cfRule>
  </conditionalFormatting>
  <conditionalFormatting sqref="H9">
    <cfRule type="expression" dxfId="57" priority="7" stopIfTrue="1">
      <formula>$D$9&gt;=5</formula>
    </cfRule>
  </conditionalFormatting>
  <conditionalFormatting sqref="H13:H14">
    <cfRule type="expression" dxfId="56" priority="12" stopIfTrue="1">
      <formula>$B13&gt;=2</formula>
    </cfRule>
  </conditionalFormatting>
  <conditionalFormatting sqref="I9">
    <cfRule type="expression" dxfId="55" priority="15" stopIfTrue="1">
      <formula>$D$9&gt;=4</formula>
    </cfRule>
  </conditionalFormatting>
  <conditionalFormatting sqref="I13:I14">
    <cfRule type="expression" dxfId="54" priority="13" stopIfTrue="1">
      <formula>$B13&gt;=3</formula>
    </cfRule>
  </conditionalFormatting>
  <conditionalFormatting sqref="J9">
    <cfRule type="expression" dxfId="53" priority="9" stopIfTrue="1">
      <formula>$D$9&gt;=3</formula>
    </cfRule>
  </conditionalFormatting>
  <conditionalFormatting sqref="J13:J14">
    <cfRule type="expression" dxfId="52" priority="4" stopIfTrue="1">
      <formula>$B13&gt;=4</formula>
    </cfRule>
  </conditionalFormatting>
  <conditionalFormatting sqref="K9">
    <cfRule type="expression" dxfId="51" priority="14" stopIfTrue="1">
      <formula>$D$9&gt;=2</formula>
    </cfRule>
  </conditionalFormatting>
  <conditionalFormatting sqref="K13:K14">
    <cfRule type="expression" dxfId="50" priority="6" stopIfTrue="1">
      <formula>$B13&gt;=5</formula>
    </cfRule>
  </conditionalFormatting>
  <conditionalFormatting sqref="L9">
    <cfRule type="expression" dxfId="49" priority="11" stopIfTrue="1">
      <formula>$D$9&gt;=1</formula>
    </cfRule>
  </conditionalFormatting>
  <conditionalFormatting sqref="L13:L14">
    <cfRule type="expression" dxfId="48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0618-70A3-4D7D-8EF6-510C13759347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OKTOBER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10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10.2026 -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47" priority="16" stopIfTrue="1">
      <formula>$D$9&gt;=7</formula>
    </cfRule>
  </conditionalFormatting>
  <conditionalFormatting sqref="F13:F14">
    <cfRule type="expression" dxfId="46" priority="8" stopIfTrue="1">
      <formula>$B13&gt;=0</formula>
    </cfRule>
  </conditionalFormatting>
  <conditionalFormatting sqref="F22:R52">
    <cfRule type="expression" dxfId="45" priority="1" stopIfTrue="1">
      <formula>IF(AND($D22&lt;6,$D22&lt;&gt;"-"),TRUE,FALSE)</formula>
    </cfRule>
    <cfRule type="expression" dxfId="44" priority="2" stopIfTrue="1">
      <formula>IF(AND($D22&gt;=6,$D22&lt;&gt;"-"),TRUE,FALSE)</formula>
    </cfRule>
  </conditionalFormatting>
  <conditionalFormatting sqref="G9">
    <cfRule type="expression" dxfId="43" priority="10" stopIfTrue="1">
      <formula>$D$9&gt;=6</formula>
    </cfRule>
  </conditionalFormatting>
  <conditionalFormatting sqref="G13:G14">
    <cfRule type="expression" dxfId="42" priority="5" stopIfTrue="1">
      <formula>$B13&gt;=1</formula>
    </cfRule>
  </conditionalFormatting>
  <conditionalFormatting sqref="H9">
    <cfRule type="expression" dxfId="41" priority="7" stopIfTrue="1">
      <formula>$D$9&gt;=5</formula>
    </cfRule>
  </conditionalFormatting>
  <conditionalFormatting sqref="H13:H14">
    <cfRule type="expression" dxfId="40" priority="12" stopIfTrue="1">
      <formula>$B13&gt;=2</formula>
    </cfRule>
  </conditionalFormatting>
  <conditionalFormatting sqref="I9">
    <cfRule type="expression" dxfId="39" priority="15" stopIfTrue="1">
      <formula>$D$9&gt;=4</formula>
    </cfRule>
  </conditionalFormatting>
  <conditionalFormatting sqref="I13:I14">
    <cfRule type="expression" dxfId="38" priority="13" stopIfTrue="1">
      <formula>$B13&gt;=3</formula>
    </cfRule>
  </conditionalFormatting>
  <conditionalFormatting sqref="J9">
    <cfRule type="expression" dxfId="37" priority="9" stopIfTrue="1">
      <formula>$D$9&gt;=3</formula>
    </cfRule>
  </conditionalFormatting>
  <conditionalFormatting sqref="J13:J14">
    <cfRule type="expression" dxfId="36" priority="4" stopIfTrue="1">
      <formula>$B13&gt;=4</formula>
    </cfRule>
  </conditionalFormatting>
  <conditionalFormatting sqref="K9">
    <cfRule type="expression" dxfId="35" priority="14" stopIfTrue="1">
      <formula>$D$9&gt;=2</formula>
    </cfRule>
  </conditionalFormatting>
  <conditionalFormatting sqref="K13:K14">
    <cfRule type="expression" dxfId="34" priority="6" stopIfTrue="1">
      <formula>$B13&gt;=5</formula>
    </cfRule>
  </conditionalFormatting>
  <conditionalFormatting sqref="L9">
    <cfRule type="expression" dxfId="33" priority="11" stopIfTrue="1">
      <formula>$D$9&gt;=1</formula>
    </cfRule>
  </conditionalFormatting>
  <conditionalFormatting sqref="L13:L14">
    <cfRule type="expression" dxfId="32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D2EB-D9C4-47BC-A0E3-2F9BED8D054B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UPPER(INDIRECT(ADDRESS(7,1,4,1,"LANG")))</f>
        <v>JANUAR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11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11.2026 -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31" priority="16" stopIfTrue="1">
      <formula>$D$9&gt;=7</formula>
    </cfRule>
  </conditionalFormatting>
  <conditionalFormatting sqref="F13:F14">
    <cfRule type="expression" dxfId="30" priority="8" stopIfTrue="1">
      <formula>$B13&gt;=0</formula>
    </cfRule>
  </conditionalFormatting>
  <conditionalFormatting sqref="F22:R52">
    <cfRule type="expression" dxfId="29" priority="1" stopIfTrue="1">
      <formula>IF(AND($D22&lt;6,$D22&lt;&gt;"-"),TRUE,FALSE)</formula>
    </cfRule>
    <cfRule type="expression" dxfId="28" priority="2" stopIfTrue="1">
      <formula>IF(AND($D22&gt;=6,$D22&lt;&gt;"-"),TRUE,FALSE)</formula>
    </cfRule>
  </conditionalFormatting>
  <conditionalFormatting sqref="G9">
    <cfRule type="expression" dxfId="27" priority="10" stopIfTrue="1">
      <formula>$D$9&gt;=6</formula>
    </cfRule>
  </conditionalFormatting>
  <conditionalFormatting sqref="G13:G14">
    <cfRule type="expression" dxfId="26" priority="5" stopIfTrue="1">
      <formula>$B13&gt;=1</formula>
    </cfRule>
  </conditionalFormatting>
  <conditionalFormatting sqref="H9">
    <cfRule type="expression" dxfId="25" priority="7" stopIfTrue="1">
      <formula>$D$9&gt;=5</formula>
    </cfRule>
  </conditionalFormatting>
  <conditionalFormatting sqref="H13:H14">
    <cfRule type="expression" dxfId="24" priority="12" stopIfTrue="1">
      <formula>$B13&gt;=2</formula>
    </cfRule>
  </conditionalFormatting>
  <conditionalFormatting sqref="I9">
    <cfRule type="expression" dxfId="23" priority="15" stopIfTrue="1">
      <formula>$D$9&gt;=4</formula>
    </cfRule>
  </conditionalFormatting>
  <conditionalFormatting sqref="I13:I14">
    <cfRule type="expression" dxfId="22" priority="13" stopIfTrue="1">
      <formula>$B13&gt;=3</formula>
    </cfRule>
  </conditionalFormatting>
  <conditionalFormatting sqref="J9">
    <cfRule type="expression" dxfId="21" priority="9" stopIfTrue="1">
      <formula>$D$9&gt;=3</formula>
    </cfRule>
  </conditionalFormatting>
  <conditionalFormatting sqref="J13:J14">
    <cfRule type="expression" dxfId="20" priority="4" stopIfTrue="1">
      <formula>$B13&gt;=4</formula>
    </cfRule>
  </conditionalFormatting>
  <conditionalFormatting sqref="K9">
    <cfRule type="expression" dxfId="19" priority="14" stopIfTrue="1">
      <formula>$D$9&gt;=2</formula>
    </cfRule>
  </conditionalFormatting>
  <conditionalFormatting sqref="K13:K14">
    <cfRule type="expression" dxfId="18" priority="6" stopIfTrue="1">
      <formula>$B13&gt;=5</formula>
    </cfRule>
  </conditionalFormatting>
  <conditionalFormatting sqref="L9">
    <cfRule type="expression" dxfId="17" priority="11" stopIfTrue="1">
      <formula>$D$9&gt;=1</formula>
    </cfRule>
  </conditionalFormatting>
  <conditionalFormatting sqref="L13:L14">
    <cfRule type="expression" dxfId="16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91D5-8295-45EE-86E0-0E75C7ADC8FC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DEZEMBER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12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12.2026 -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15" priority="16" stopIfTrue="1">
      <formula>$D$9&gt;=7</formula>
    </cfRule>
  </conditionalFormatting>
  <conditionalFormatting sqref="F13:F14">
    <cfRule type="expression" dxfId="14" priority="8" stopIfTrue="1">
      <formula>$B13&gt;=0</formula>
    </cfRule>
  </conditionalFormatting>
  <conditionalFormatting sqref="F22:R52">
    <cfRule type="expression" dxfId="13" priority="1" stopIfTrue="1">
      <formula>IF(AND($D22&lt;6,$D22&lt;&gt;"-"),TRUE,FALSE)</formula>
    </cfRule>
    <cfRule type="expression" dxfId="12" priority="2" stopIfTrue="1">
      <formula>IF(AND($D22&gt;=6,$D22&lt;&gt;"-"),TRUE,FALSE)</formula>
    </cfRule>
  </conditionalFormatting>
  <conditionalFormatting sqref="G9">
    <cfRule type="expression" dxfId="11" priority="10" stopIfTrue="1">
      <formula>$D$9&gt;=6</formula>
    </cfRule>
  </conditionalFormatting>
  <conditionalFormatting sqref="G13:G14">
    <cfRule type="expression" dxfId="10" priority="5" stopIfTrue="1">
      <formula>$B13&gt;=1</formula>
    </cfRule>
  </conditionalFormatting>
  <conditionalFormatting sqref="H9">
    <cfRule type="expression" dxfId="9" priority="7" stopIfTrue="1">
      <formula>$D$9&gt;=5</formula>
    </cfRule>
  </conditionalFormatting>
  <conditionalFormatting sqref="H13:H14">
    <cfRule type="expression" dxfId="8" priority="12" stopIfTrue="1">
      <formula>$B13&gt;=2</formula>
    </cfRule>
  </conditionalFormatting>
  <conditionalFormatting sqref="I9">
    <cfRule type="expression" dxfId="7" priority="15" stopIfTrue="1">
      <formula>$D$9&gt;=4</formula>
    </cfRule>
  </conditionalFormatting>
  <conditionalFormatting sqref="I13:I14">
    <cfRule type="expression" dxfId="6" priority="13" stopIfTrue="1">
      <formula>$B13&gt;=3</formula>
    </cfRule>
  </conditionalFormatting>
  <conditionalFormatting sqref="J9">
    <cfRule type="expression" dxfId="5" priority="9" stopIfTrue="1">
      <formula>$D$9&gt;=3</formula>
    </cfRule>
  </conditionalFormatting>
  <conditionalFormatting sqref="J13:J14">
    <cfRule type="expression" dxfId="4" priority="4" stopIfTrue="1">
      <formula>$B13&gt;=4</formula>
    </cfRule>
  </conditionalFormatting>
  <conditionalFormatting sqref="K9">
    <cfRule type="expression" dxfId="3" priority="14" stopIfTrue="1">
      <formula>$D$9&gt;=2</formula>
    </cfRule>
  </conditionalFormatting>
  <conditionalFormatting sqref="K13:K14">
    <cfRule type="expression" dxfId="2" priority="6" stopIfTrue="1">
      <formula>$B13&gt;=5</formula>
    </cfRule>
  </conditionalFormatting>
  <conditionalFormatting sqref="L9">
    <cfRule type="expression" dxfId="1" priority="11" stopIfTrue="1">
      <formula>$D$9&gt;=1</formula>
    </cfRule>
  </conditionalFormatting>
  <conditionalFormatting sqref="L13:L14">
    <cfRule type="expression" dxfId="0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M138"/>
  <sheetViews>
    <sheetView topLeftCell="B1" zoomScale="109" workbookViewId="0">
      <selection activeCell="C7" sqref="C7"/>
    </sheetView>
  </sheetViews>
  <sheetFormatPr defaultColWidth="9" defaultRowHeight="23.85" customHeight="1" x14ac:dyDescent="0.25"/>
  <cols>
    <col min="1" max="1" width="63.77734375" style="56" hidden="1" customWidth="1"/>
    <col min="2" max="2" width="62.44140625" style="58" bestFit="1" customWidth="1"/>
    <col min="3" max="3" width="76.88671875" style="58" customWidth="1"/>
    <col min="4" max="8" width="20.77734375" style="58" customWidth="1"/>
    <col min="9" max="14" width="20.77734375" style="56" customWidth="1"/>
    <col min="15" max="16384" width="9" style="56"/>
  </cols>
  <sheetData>
    <row r="1" spans="1:12" ht="23.85" customHeight="1" x14ac:dyDescent="0.25">
      <c r="A1" s="56">
        <f>INDEX(B1:L1,1,ID_LANG)</f>
        <v>5</v>
      </c>
      <c r="B1" s="58">
        <v>1</v>
      </c>
      <c r="C1" s="58">
        <f>B1+1</f>
        <v>2</v>
      </c>
      <c r="D1" s="58">
        <f t="shared" ref="D1:L1" si="0">C1+1</f>
        <v>3</v>
      </c>
      <c r="E1" s="58">
        <f t="shared" si="0"/>
        <v>4</v>
      </c>
      <c r="F1" s="58">
        <f t="shared" si="0"/>
        <v>5</v>
      </c>
      <c r="G1" s="58">
        <f t="shared" si="0"/>
        <v>6</v>
      </c>
      <c r="H1" s="58">
        <f t="shared" si="0"/>
        <v>7</v>
      </c>
      <c r="I1" s="56">
        <f t="shared" si="0"/>
        <v>8</v>
      </c>
      <c r="J1" s="56">
        <f t="shared" si="0"/>
        <v>9</v>
      </c>
      <c r="K1" s="56">
        <f t="shared" si="0"/>
        <v>10</v>
      </c>
      <c r="L1" s="56">
        <f t="shared" si="0"/>
        <v>11</v>
      </c>
    </row>
    <row r="2" spans="1:12" s="57" customFormat="1" ht="23.85" customHeight="1" x14ac:dyDescent="0.25">
      <c r="A2" s="57" t="str">
        <f>INDEX(B2:L2,1,ID_LANG)</f>
        <v>Deutsch</v>
      </c>
      <c r="B2" s="60" t="s">
        <v>25</v>
      </c>
      <c r="C2" s="60" t="s">
        <v>24</v>
      </c>
      <c r="D2" s="60" t="s">
        <v>26</v>
      </c>
      <c r="E2" s="60" t="s">
        <v>150</v>
      </c>
      <c r="F2" s="60" t="s">
        <v>168</v>
      </c>
      <c r="G2" s="60"/>
      <c r="H2" s="60"/>
    </row>
    <row r="3" spans="1:12" ht="23.85" customHeight="1" x14ac:dyDescent="0.25">
      <c r="A3" s="56" t="str">
        <f t="shared" ref="A3:A34" si="1">INDEX(B3:L3,1,ID_LANG)</f>
        <v>Zone:</v>
      </c>
      <c r="B3" s="58" t="s">
        <v>169</v>
      </c>
      <c r="C3" s="58" t="s">
        <v>151</v>
      </c>
      <c r="D3" s="58" t="s">
        <v>170</v>
      </c>
      <c r="E3" s="58" t="s">
        <v>169</v>
      </c>
      <c r="F3" s="58" t="s">
        <v>169</v>
      </c>
    </row>
    <row r="4" spans="1:12" ht="23.85" customHeight="1" x14ac:dyDescent="0.25">
      <c r="A4" s="56" t="str">
        <f t="shared" si="1"/>
        <v>HYGIENEKONTROLLE</v>
      </c>
      <c r="B4" s="58" t="s">
        <v>172</v>
      </c>
      <c r="C4" s="58" t="s">
        <v>163</v>
      </c>
      <c r="D4" s="58" t="s">
        <v>173</v>
      </c>
      <c r="E4" s="58" t="s">
        <v>174</v>
      </c>
      <c r="F4" s="98" t="s">
        <v>175</v>
      </c>
    </row>
    <row r="5" spans="1:12" ht="23.85" customHeight="1" x14ac:dyDescent="0.25">
      <c r="A5" s="56" t="str">
        <f t="shared" si="1"/>
        <v>Powered</v>
      </c>
      <c r="B5" s="58" t="s">
        <v>223</v>
      </c>
      <c r="C5" s="58" t="s">
        <v>223</v>
      </c>
      <c r="D5" s="58" t="s">
        <v>223</v>
      </c>
      <c r="E5" s="58" t="s">
        <v>223</v>
      </c>
      <c r="F5" s="58" t="s">
        <v>223</v>
      </c>
    </row>
    <row r="6" spans="1:12" ht="23.85" customHeight="1" x14ac:dyDescent="0.25">
      <c r="A6" s="56">
        <f t="shared" si="1"/>
        <v>0</v>
      </c>
    </row>
    <row r="7" spans="1:12" ht="23.85" customHeight="1" x14ac:dyDescent="0.25">
      <c r="A7" s="56" t="str">
        <f t="shared" si="1"/>
        <v>Januar</v>
      </c>
      <c r="B7" s="58" t="s">
        <v>120</v>
      </c>
      <c r="C7" s="58" t="s">
        <v>32</v>
      </c>
      <c r="D7" s="58" t="s">
        <v>44</v>
      </c>
      <c r="E7" s="58" t="s">
        <v>108</v>
      </c>
      <c r="F7" s="58" t="s">
        <v>180</v>
      </c>
    </row>
    <row r="8" spans="1:12" ht="23.85" customHeight="1" x14ac:dyDescent="0.25">
      <c r="A8" s="56" t="str">
        <f t="shared" si="1"/>
        <v>Februar</v>
      </c>
      <c r="B8" s="58" t="s">
        <v>121</v>
      </c>
      <c r="C8" s="58" t="s">
        <v>33</v>
      </c>
      <c r="D8" s="58" t="s">
        <v>45</v>
      </c>
      <c r="E8" s="58" t="s">
        <v>109</v>
      </c>
      <c r="F8" s="58" t="s">
        <v>181</v>
      </c>
    </row>
    <row r="9" spans="1:12" ht="23.85" customHeight="1" x14ac:dyDescent="0.25">
      <c r="A9" s="56" t="str">
        <f t="shared" si="1"/>
        <v>März</v>
      </c>
      <c r="B9" s="58" t="s">
        <v>122</v>
      </c>
      <c r="C9" s="58" t="s">
        <v>34</v>
      </c>
      <c r="D9" s="58" t="s">
        <v>46</v>
      </c>
      <c r="E9" s="58" t="s">
        <v>110</v>
      </c>
      <c r="F9" s="58" t="s">
        <v>182</v>
      </c>
    </row>
    <row r="10" spans="1:12" ht="23.85" customHeight="1" x14ac:dyDescent="0.25">
      <c r="A10" s="56" t="str">
        <f t="shared" si="1"/>
        <v>April</v>
      </c>
      <c r="B10" s="58" t="s">
        <v>123</v>
      </c>
      <c r="C10" s="58" t="s">
        <v>35</v>
      </c>
      <c r="D10" s="58" t="s">
        <v>47</v>
      </c>
      <c r="E10" s="58" t="s">
        <v>111</v>
      </c>
      <c r="F10" s="58" t="s">
        <v>183</v>
      </c>
    </row>
    <row r="11" spans="1:12" ht="23.85" customHeight="1" x14ac:dyDescent="0.25">
      <c r="A11" s="56" t="str">
        <f t="shared" si="1"/>
        <v>Mai</v>
      </c>
      <c r="B11" s="58" t="s">
        <v>124</v>
      </c>
      <c r="C11" s="58" t="s">
        <v>36</v>
      </c>
      <c r="D11" s="58" t="s">
        <v>48</v>
      </c>
      <c r="E11" s="58" t="s">
        <v>112</v>
      </c>
      <c r="F11" s="58" t="s">
        <v>184</v>
      </c>
    </row>
    <row r="12" spans="1:12" ht="23.85" customHeight="1" x14ac:dyDescent="0.25">
      <c r="A12" s="56" t="str">
        <f t="shared" si="1"/>
        <v>Juni</v>
      </c>
      <c r="B12" s="58" t="s">
        <v>125</v>
      </c>
      <c r="C12" s="58" t="s">
        <v>37</v>
      </c>
      <c r="D12" s="58" t="s">
        <v>49</v>
      </c>
      <c r="E12" s="58" t="s">
        <v>113</v>
      </c>
      <c r="F12" s="58" t="s">
        <v>185</v>
      </c>
    </row>
    <row r="13" spans="1:12" ht="23.85" customHeight="1" x14ac:dyDescent="0.25">
      <c r="A13" s="56" t="str">
        <f t="shared" si="1"/>
        <v>Juli</v>
      </c>
      <c r="B13" s="58" t="s">
        <v>126</v>
      </c>
      <c r="C13" s="58" t="s">
        <v>38</v>
      </c>
      <c r="D13" s="58" t="s">
        <v>50</v>
      </c>
      <c r="E13" s="58" t="s">
        <v>114</v>
      </c>
      <c r="F13" s="58" t="s">
        <v>186</v>
      </c>
    </row>
    <row r="14" spans="1:12" ht="23.85" customHeight="1" x14ac:dyDescent="0.25">
      <c r="A14" s="56" t="str">
        <f t="shared" si="1"/>
        <v>August</v>
      </c>
      <c r="B14" s="58" t="s">
        <v>127</v>
      </c>
      <c r="C14" s="58" t="s">
        <v>39</v>
      </c>
      <c r="D14" s="58" t="s">
        <v>39</v>
      </c>
      <c r="E14" s="58" t="s">
        <v>115</v>
      </c>
      <c r="F14" s="58" t="s">
        <v>187</v>
      </c>
    </row>
    <row r="15" spans="1:12" ht="23.85" customHeight="1" x14ac:dyDescent="0.25">
      <c r="A15" s="56" t="str">
        <f>INDEX(B15:L15,1,ID_LANG)</f>
        <v>September</v>
      </c>
      <c r="B15" s="58" t="s">
        <v>116</v>
      </c>
      <c r="C15" s="58" t="s">
        <v>29</v>
      </c>
      <c r="D15" s="58" t="s">
        <v>40</v>
      </c>
      <c r="E15" s="58" t="s">
        <v>104</v>
      </c>
      <c r="F15" s="58" t="s">
        <v>176</v>
      </c>
    </row>
    <row r="16" spans="1:12" ht="23.85" customHeight="1" x14ac:dyDescent="0.25">
      <c r="A16" s="56" t="str">
        <f>INDEX(B16:L16,1,ID_LANG)</f>
        <v>Oktober</v>
      </c>
      <c r="B16" s="58" t="s">
        <v>117</v>
      </c>
      <c r="C16" s="58" t="s">
        <v>30</v>
      </c>
      <c r="D16" s="58" t="s">
        <v>41</v>
      </c>
      <c r="E16" s="58" t="s">
        <v>105</v>
      </c>
      <c r="F16" s="58" t="s">
        <v>177</v>
      </c>
    </row>
    <row r="17" spans="1:6" ht="23.85" customHeight="1" x14ac:dyDescent="0.25">
      <c r="A17" s="56" t="str">
        <f>INDEX(B17:L17,1,ID_LANG)</f>
        <v>November</v>
      </c>
      <c r="B17" s="58" t="s">
        <v>118</v>
      </c>
      <c r="C17" s="58" t="str">
        <f>CONCATENATE("novembre")</f>
        <v>novembre</v>
      </c>
      <c r="D17" s="58" t="s">
        <v>42</v>
      </c>
      <c r="E17" s="58" t="s">
        <v>106</v>
      </c>
      <c r="F17" s="58" t="s">
        <v>178</v>
      </c>
    </row>
    <row r="18" spans="1:6" ht="23.85" customHeight="1" x14ac:dyDescent="0.25">
      <c r="A18" s="56" t="str">
        <f>INDEX(B18:L18,1,ID_LANG)</f>
        <v>Dezember</v>
      </c>
      <c r="B18" s="58" t="s">
        <v>119</v>
      </c>
      <c r="C18" s="58" t="s">
        <v>31</v>
      </c>
      <c r="D18" s="58" t="s">
        <v>43</v>
      </c>
      <c r="E18" s="58" t="s">
        <v>107</v>
      </c>
      <c r="F18" s="58" t="s">
        <v>179</v>
      </c>
    </row>
    <row r="19" spans="1:6" ht="23.85" customHeight="1" x14ac:dyDescent="0.25">
      <c r="A19" s="56" t="str">
        <f t="shared" si="1"/>
        <v>BÖDEN</v>
      </c>
      <c r="B19" s="58" t="s">
        <v>152</v>
      </c>
      <c r="C19" s="58" t="s">
        <v>152</v>
      </c>
      <c r="D19" s="58" t="s">
        <v>152</v>
      </c>
      <c r="E19" s="58" t="s">
        <v>152</v>
      </c>
      <c r="F19" s="58" t="s">
        <v>188</v>
      </c>
    </row>
    <row r="20" spans="1:6" ht="23.85" customHeight="1" x14ac:dyDescent="0.25">
      <c r="A20" s="56" t="str">
        <f t="shared" si="1"/>
        <v>WÄNDE</v>
      </c>
      <c r="B20" s="58" t="s">
        <v>153</v>
      </c>
      <c r="C20" s="58" t="s">
        <v>153</v>
      </c>
      <c r="D20" s="58" t="s">
        <v>153</v>
      </c>
      <c r="E20" s="58" t="s">
        <v>153</v>
      </c>
      <c r="F20" s="58" t="s">
        <v>189</v>
      </c>
    </row>
    <row r="21" spans="1:6" ht="23.85" customHeight="1" x14ac:dyDescent="0.25">
      <c r="A21" s="56" t="str">
        <f t="shared" si="1"/>
        <v>PASTEURISER</v>
      </c>
      <c r="B21" s="58" t="s">
        <v>154</v>
      </c>
      <c r="C21" s="58" t="s">
        <v>154</v>
      </c>
      <c r="D21" s="58" t="s">
        <v>154</v>
      </c>
      <c r="E21" s="58" t="s">
        <v>154</v>
      </c>
      <c r="F21" s="58" t="s">
        <v>190</v>
      </c>
    </row>
    <row r="22" spans="1:6" ht="23.85" customHeight="1" x14ac:dyDescent="0.25">
      <c r="A22" s="56" t="str">
        <f t="shared" si="1"/>
        <v>UMGEBUNGEN</v>
      </c>
      <c r="B22" s="58" t="s">
        <v>155</v>
      </c>
      <c r="C22" s="58" t="s">
        <v>155</v>
      </c>
      <c r="D22" s="58" t="s">
        <v>155</v>
      </c>
      <c r="E22" s="58" t="s">
        <v>155</v>
      </c>
      <c r="F22" s="58" t="s">
        <v>191</v>
      </c>
    </row>
    <row r="23" spans="1:6" ht="23.85" customHeight="1" x14ac:dyDescent="0.25">
      <c r="A23" s="56" t="str">
        <f t="shared" si="1"/>
        <v>ARBEITSPLATZ</v>
      </c>
      <c r="B23" s="58" t="s">
        <v>156</v>
      </c>
      <c r="C23" s="58" t="s">
        <v>156</v>
      </c>
      <c r="D23" s="58" t="s">
        <v>156</v>
      </c>
      <c r="E23" s="58" t="s">
        <v>156</v>
      </c>
      <c r="F23" s="58" t="s">
        <v>192</v>
      </c>
    </row>
    <row r="24" spans="1:6" ht="23.85" customHeight="1" x14ac:dyDescent="0.25">
      <c r="A24" s="56" t="str">
        <f t="shared" si="1"/>
        <v>FESTE WERKZEUGE</v>
      </c>
      <c r="B24" s="58" t="s">
        <v>157</v>
      </c>
      <c r="C24" s="58" t="s">
        <v>157</v>
      </c>
      <c r="D24" s="58" t="s">
        <v>157</v>
      </c>
      <c r="E24" s="58" t="s">
        <v>157</v>
      </c>
      <c r="F24" s="58" t="s">
        <v>193</v>
      </c>
    </row>
    <row r="25" spans="1:6" ht="23.85" customHeight="1" x14ac:dyDescent="0.25">
      <c r="A25" s="56" t="str">
        <f t="shared" si="1"/>
        <v>MOBILE WERKZEUGE</v>
      </c>
      <c r="B25" s="58" t="s">
        <v>158</v>
      </c>
      <c r="C25" s="58" t="s">
        <v>158</v>
      </c>
      <c r="D25" s="58" t="s">
        <v>158</v>
      </c>
      <c r="E25" s="58" t="s">
        <v>158</v>
      </c>
      <c r="F25" s="58" t="s">
        <v>194</v>
      </c>
    </row>
    <row r="26" spans="1:6" ht="23.85" customHeight="1" x14ac:dyDescent="0.25">
      <c r="A26" s="56" t="str">
        <f t="shared" si="1"/>
        <v>SPÜLE</v>
      </c>
      <c r="B26" s="58" t="s">
        <v>159</v>
      </c>
      <c r="C26" s="58" t="s">
        <v>159</v>
      </c>
      <c r="D26" s="58" t="s">
        <v>159</v>
      </c>
      <c r="E26" s="58" t="s">
        <v>159</v>
      </c>
      <c r="F26" s="58" t="s">
        <v>195</v>
      </c>
    </row>
    <row r="27" spans="1:6" ht="23.85" customHeight="1" x14ac:dyDescent="0.25">
      <c r="A27" s="56" t="str">
        <f t="shared" si="1"/>
        <v>DRUCKER</v>
      </c>
      <c r="B27" s="58" t="s">
        <v>160</v>
      </c>
      <c r="C27" s="58" t="s">
        <v>160</v>
      </c>
      <c r="D27" s="58" t="s">
        <v>160</v>
      </c>
      <c r="E27" s="58" t="s">
        <v>160</v>
      </c>
      <c r="F27" s="58" t="s">
        <v>196</v>
      </c>
    </row>
    <row r="28" spans="1:6" ht="23.85" customHeight="1" x14ac:dyDescent="0.25">
      <c r="A28" s="56" t="str">
        <f t="shared" si="1"/>
        <v xml:space="preserve"> </v>
      </c>
      <c r="B28" s="58" t="s">
        <v>171</v>
      </c>
      <c r="C28" s="58" t="s">
        <v>171</v>
      </c>
      <c r="D28" s="58" t="s">
        <v>171</v>
      </c>
      <c r="E28" s="58" t="s">
        <v>171</v>
      </c>
      <c r="F28" s="58" t="s">
        <v>171</v>
      </c>
    </row>
    <row r="29" spans="1:6" ht="23.85" customHeight="1" x14ac:dyDescent="0.25">
      <c r="A29" s="56" t="str">
        <f t="shared" si="1"/>
        <v xml:space="preserve"> </v>
      </c>
      <c r="B29" s="58" t="s">
        <v>171</v>
      </c>
      <c r="C29" s="58" t="s">
        <v>171</v>
      </c>
      <c r="D29" s="58" t="s">
        <v>171</v>
      </c>
      <c r="E29" s="58" t="s">
        <v>171</v>
      </c>
      <c r="F29" s="58" t="s">
        <v>171</v>
      </c>
    </row>
    <row r="30" spans="1:6" ht="23.85" customHeight="1" x14ac:dyDescent="0.25">
      <c r="A30" s="56" t="str">
        <f t="shared" si="1"/>
        <v xml:space="preserve"> </v>
      </c>
      <c r="B30" s="58" t="s">
        <v>171</v>
      </c>
      <c r="C30" s="58" t="s">
        <v>171</v>
      </c>
      <c r="D30" s="58" t="s">
        <v>171</v>
      </c>
      <c r="E30" s="58" t="s">
        <v>171</v>
      </c>
      <c r="F30" s="58" t="s">
        <v>171</v>
      </c>
    </row>
    <row r="31" spans="1:6" ht="23.85" customHeight="1" x14ac:dyDescent="0.25">
      <c r="A31" s="56" t="str">
        <f t="shared" si="1"/>
        <v>VISED</v>
      </c>
      <c r="B31" s="58" t="s">
        <v>161</v>
      </c>
      <c r="C31" s="58" t="s">
        <v>161</v>
      </c>
      <c r="D31" s="58" t="s">
        <v>161</v>
      </c>
      <c r="E31" s="58" t="s">
        <v>161</v>
      </c>
      <c r="F31" s="58" t="s">
        <v>197</v>
      </c>
    </row>
    <row r="32" spans="1:6" ht="23.85" customHeight="1" x14ac:dyDescent="0.25">
      <c r="A32" s="56">
        <f t="shared" si="1"/>
        <v>0</v>
      </c>
      <c r="C32" s="61"/>
    </row>
    <row r="33" spans="1:4" ht="23.85" customHeight="1" x14ac:dyDescent="0.25">
      <c r="A33" s="56">
        <f t="shared" si="1"/>
        <v>0</v>
      </c>
    </row>
    <row r="34" spans="1:4" ht="23.85" customHeight="1" x14ac:dyDescent="0.25">
      <c r="A34" s="56">
        <f t="shared" si="1"/>
        <v>0</v>
      </c>
    </row>
    <row r="35" spans="1:4" ht="23.85" customHeight="1" x14ac:dyDescent="0.25">
      <c r="A35" s="56">
        <f t="shared" ref="A35:A66" si="2">INDEX(B35:L35,1,ID_LANG)</f>
        <v>0</v>
      </c>
      <c r="C35" s="61"/>
    </row>
    <row r="36" spans="1:4" ht="23.85" customHeight="1" x14ac:dyDescent="0.25">
      <c r="A36" s="56">
        <f t="shared" si="2"/>
        <v>0</v>
      </c>
      <c r="D36" s="62"/>
    </row>
    <row r="37" spans="1:4" ht="23.85" customHeight="1" x14ac:dyDescent="0.25">
      <c r="A37" s="56">
        <f t="shared" si="2"/>
        <v>0</v>
      </c>
      <c r="D37" s="62"/>
    </row>
    <row r="38" spans="1:4" ht="23.85" customHeight="1" x14ac:dyDescent="0.25">
      <c r="A38" s="56">
        <f t="shared" si="2"/>
        <v>0</v>
      </c>
    </row>
    <row r="39" spans="1:4" ht="23.85" customHeight="1" x14ac:dyDescent="0.25">
      <c r="A39" s="56">
        <f t="shared" si="2"/>
        <v>0</v>
      </c>
    </row>
    <row r="40" spans="1:4" ht="23.85" customHeight="1" x14ac:dyDescent="0.25">
      <c r="A40" s="56">
        <f t="shared" si="2"/>
        <v>0</v>
      </c>
    </row>
    <row r="41" spans="1:4" ht="23.85" customHeight="1" x14ac:dyDescent="0.25">
      <c r="A41" s="56">
        <f t="shared" si="2"/>
        <v>0</v>
      </c>
    </row>
    <row r="42" spans="1:4" ht="23.85" customHeight="1" x14ac:dyDescent="0.25">
      <c r="A42" s="56">
        <f t="shared" si="2"/>
        <v>0</v>
      </c>
    </row>
    <row r="43" spans="1:4" ht="23.85" customHeight="1" x14ac:dyDescent="0.25">
      <c r="A43" s="56">
        <f t="shared" si="2"/>
        <v>0</v>
      </c>
    </row>
    <row r="44" spans="1:4" ht="23.85" customHeight="1" x14ac:dyDescent="0.25">
      <c r="A44" s="56">
        <f t="shared" si="2"/>
        <v>0</v>
      </c>
    </row>
    <row r="45" spans="1:4" ht="23.85" customHeight="1" x14ac:dyDescent="0.25">
      <c r="A45" s="56">
        <f t="shared" si="2"/>
        <v>0</v>
      </c>
    </row>
    <row r="46" spans="1:4" ht="23.85" customHeight="1" x14ac:dyDescent="0.25">
      <c r="A46" s="56">
        <f t="shared" si="2"/>
        <v>0</v>
      </c>
    </row>
    <row r="47" spans="1:4" ht="23.85" customHeight="1" x14ac:dyDescent="0.25">
      <c r="A47" s="56">
        <f t="shared" si="2"/>
        <v>0</v>
      </c>
      <c r="D47" s="63"/>
    </row>
    <row r="48" spans="1:4" ht="23.85" customHeight="1" x14ac:dyDescent="0.25">
      <c r="A48" s="56">
        <f t="shared" si="2"/>
        <v>0</v>
      </c>
    </row>
    <row r="49" spans="1:13" ht="23.85" customHeight="1" x14ac:dyDescent="0.25">
      <c r="A49" s="56">
        <f t="shared" si="2"/>
        <v>0</v>
      </c>
    </row>
    <row r="50" spans="1:13" ht="23.85" customHeight="1" x14ac:dyDescent="0.25">
      <c r="A50" s="56">
        <f t="shared" si="2"/>
        <v>0</v>
      </c>
      <c r="D50" s="62"/>
      <c r="H50" s="106"/>
      <c r="I50" s="106"/>
      <c r="J50" s="106"/>
      <c r="K50" s="106"/>
      <c r="L50" s="106"/>
      <c r="M50" s="106"/>
    </row>
    <row r="51" spans="1:13" ht="23.85" customHeight="1" x14ac:dyDescent="0.25">
      <c r="A51" s="56">
        <f t="shared" si="2"/>
        <v>0</v>
      </c>
      <c r="D51" s="62"/>
    </row>
    <row r="52" spans="1:13" ht="23.85" customHeight="1" x14ac:dyDescent="0.25">
      <c r="A52" s="56">
        <f t="shared" si="2"/>
        <v>0</v>
      </c>
      <c r="D52" s="62"/>
    </row>
    <row r="53" spans="1:13" ht="23.85" customHeight="1" x14ac:dyDescent="0.25">
      <c r="A53" s="56">
        <f t="shared" si="2"/>
        <v>0</v>
      </c>
      <c r="D53" s="62"/>
    </row>
    <row r="54" spans="1:13" ht="23.85" customHeight="1" x14ac:dyDescent="0.25">
      <c r="A54" s="56">
        <f t="shared" si="2"/>
        <v>0</v>
      </c>
      <c r="D54" s="62"/>
    </row>
    <row r="55" spans="1:13" ht="23.85" customHeight="1" x14ac:dyDescent="0.25">
      <c r="A55" s="56">
        <f t="shared" si="2"/>
        <v>0</v>
      </c>
      <c r="D55" s="62"/>
    </row>
    <row r="56" spans="1:13" ht="23.85" customHeight="1" x14ac:dyDescent="0.25">
      <c r="A56" s="56">
        <f t="shared" si="2"/>
        <v>0</v>
      </c>
      <c r="D56" s="62"/>
    </row>
    <row r="57" spans="1:13" ht="23.85" customHeight="1" x14ac:dyDescent="0.25">
      <c r="A57" s="56">
        <f t="shared" si="2"/>
        <v>0</v>
      </c>
      <c r="D57" s="62"/>
    </row>
    <row r="58" spans="1:13" ht="23.85" customHeight="1" x14ac:dyDescent="0.25">
      <c r="A58" s="56" t="str">
        <f t="shared" si="2"/>
        <v>Unterschrift der verantwortlichen Person:</v>
      </c>
      <c r="B58" s="58" t="s">
        <v>225</v>
      </c>
      <c r="C58" s="58" t="s">
        <v>224</v>
      </c>
      <c r="D58" s="58" t="s">
        <v>226</v>
      </c>
      <c r="E58" s="58" t="s">
        <v>227</v>
      </c>
      <c r="F58" s="58" t="s">
        <v>228</v>
      </c>
      <c r="L58" s="56" t="s">
        <v>0</v>
      </c>
    </row>
    <row r="59" spans="1:13" ht="23.85" customHeight="1" x14ac:dyDescent="0.25">
      <c r="A59" s="56" t="str">
        <f t="shared" si="2"/>
        <v>Mo</v>
      </c>
      <c r="B59" s="58" t="s">
        <v>128</v>
      </c>
      <c r="C59" s="58" t="s">
        <v>1</v>
      </c>
      <c r="D59" s="62" t="s">
        <v>134</v>
      </c>
      <c r="E59" s="58" t="s">
        <v>71</v>
      </c>
      <c r="F59" s="58" t="s">
        <v>198</v>
      </c>
    </row>
    <row r="60" spans="1:13" ht="23.85" customHeight="1" x14ac:dyDescent="0.25">
      <c r="A60" s="56" t="str">
        <f t="shared" si="2"/>
        <v>Di</v>
      </c>
      <c r="B60" s="58" t="s">
        <v>129</v>
      </c>
      <c r="C60" s="58" t="s">
        <v>2</v>
      </c>
      <c r="D60" s="62" t="s">
        <v>135</v>
      </c>
      <c r="E60" s="58" t="s">
        <v>98</v>
      </c>
      <c r="F60" s="58" t="s">
        <v>102</v>
      </c>
    </row>
    <row r="61" spans="1:13" ht="23.85" customHeight="1" x14ac:dyDescent="0.25">
      <c r="A61" s="56" t="str">
        <f t="shared" si="2"/>
        <v>Mi</v>
      </c>
      <c r="B61" s="58" t="s">
        <v>130</v>
      </c>
      <c r="C61" s="58" t="s">
        <v>3</v>
      </c>
      <c r="D61" s="62" t="s">
        <v>136</v>
      </c>
      <c r="E61" s="58" t="s">
        <v>72</v>
      </c>
      <c r="F61" s="58" t="s">
        <v>199</v>
      </c>
    </row>
    <row r="62" spans="1:13" ht="23.85" customHeight="1" x14ac:dyDescent="0.25">
      <c r="A62" s="56" t="str">
        <f t="shared" si="2"/>
        <v>Do</v>
      </c>
      <c r="B62" s="58" t="s">
        <v>131</v>
      </c>
      <c r="C62" s="58" t="s">
        <v>4</v>
      </c>
      <c r="D62" s="62" t="s">
        <v>137</v>
      </c>
      <c r="E62" s="58" t="s">
        <v>99</v>
      </c>
      <c r="F62" s="58" t="s">
        <v>200</v>
      </c>
    </row>
    <row r="63" spans="1:13" ht="23.85" customHeight="1" x14ac:dyDescent="0.25">
      <c r="A63" s="56" t="str">
        <f t="shared" si="2"/>
        <v>Fr</v>
      </c>
      <c r="B63" s="58" t="s">
        <v>132</v>
      </c>
      <c r="C63" s="58" t="s">
        <v>5</v>
      </c>
      <c r="D63" s="62" t="s">
        <v>138</v>
      </c>
      <c r="E63" s="58" t="s">
        <v>100</v>
      </c>
      <c r="F63" s="58" t="s">
        <v>201</v>
      </c>
    </row>
    <row r="64" spans="1:13" ht="23.85" customHeight="1" x14ac:dyDescent="0.25">
      <c r="A64" s="56" t="str">
        <f t="shared" si="2"/>
        <v>Sa</v>
      </c>
      <c r="B64" s="58" t="s">
        <v>6</v>
      </c>
      <c r="C64" s="58" t="s">
        <v>6</v>
      </c>
      <c r="D64" s="58" t="s">
        <v>6</v>
      </c>
      <c r="E64" s="58" t="s">
        <v>101</v>
      </c>
      <c r="F64" s="58" t="s">
        <v>101</v>
      </c>
    </row>
    <row r="65" spans="1:6" ht="23.85" customHeight="1" x14ac:dyDescent="0.25">
      <c r="A65" s="56" t="str">
        <f t="shared" si="2"/>
        <v>So</v>
      </c>
      <c r="B65" s="58" t="s">
        <v>133</v>
      </c>
      <c r="C65" s="58" t="s">
        <v>7</v>
      </c>
      <c r="D65" s="58" t="s">
        <v>7</v>
      </c>
      <c r="E65" s="58" t="s">
        <v>102</v>
      </c>
      <c r="F65" s="58" t="s">
        <v>202</v>
      </c>
    </row>
    <row r="66" spans="1:6" ht="23.85" customHeight="1" x14ac:dyDescent="0.25">
      <c r="A66" s="56">
        <f t="shared" si="2"/>
        <v>0</v>
      </c>
    </row>
    <row r="67" spans="1:6" ht="23.85" customHeight="1" x14ac:dyDescent="0.25">
      <c r="A67" s="56">
        <f t="shared" ref="A67:A98" si="3">INDEX(B67:L67,1,ID_LANG)</f>
        <v>0</v>
      </c>
    </row>
    <row r="68" spans="1:6" ht="23.85" customHeight="1" x14ac:dyDescent="0.25">
      <c r="A68" s="56">
        <f t="shared" si="3"/>
        <v>0</v>
      </c>
    </row>
    <row r="69" spans="1:6" ht="23.85" customHeight="1" x14ac:dyDescent="0.25">
      <c r="A69" s="56">
        <f t="shared" si="3"/>
        <v>0</v>
      </c>
    </row>
    <row r="70" spans="1:6" ht="23.85" customHeight="1" x14ac:dyDescent="0.25">
      <c r="A70" s="56">
        <f t="shared" si="3"/>
        <v>0</v>
      </c>
    </row>
    <row r="71" spans="1:6" ht="23.85" customHeight="1" x14ac:dyDescent="0.25">
      <c r="A71" s="56">
        <f t="shared" si="3"/>
        <v>0</v>
      </c>
    </row>
    <row r="72" spans="1:6" ht="23.85" customHeight="1" x14ac:dyDescent="0.25">
      <c r="A72" s="56">
        <f t="shared" si="3"/>
        <v>0</v>
      </c>
    </row>
    <row r="73" spans="1:6" ht="23.85" customHeight="1" x14ac:dyDescent="0.25">
      <c r="A73" s="56">
        <f t="shared" si="3"/>
        <v>0</v>
      </c>
    </row>
    <row r="74" spans="1:6" ht="23.85" customHeight="1" x14ac:dyDescent="0.25">
      <c r="A74" s="56">
        <f t="shared" si="3"/>
        <v>0</v>
      </c>
      <c r="D74" s="63"/>
    </row>
    <row r="75" spans="1:6" ht="23.85" customHeight="1" x14ac:dyDescent="0.25">
      <c r="A75" s="56">
        <f t="shared" si="3"/>
        <v>0</v>
      </c>
    </row>
    <row r="76" spans="1:6" ht="23.85" customHeight="1" x14ac:dyDescent="0.25">
      <c r="A76" s="56">
        <f t="shared" si="3"/>
        <v>0</v>
      </c>
      <c r="D76" s="63"/>
    </row>
    <row r="77" spans="1:6" ht="23.85" customHeight="1" x14ac:dyDescent="0.25">
      <c r="A77" s="56">
        <f t="shared" si="3"/>
        <v>0</v>
      </c>
    </row>
    <row r="78" spans="1:6" ht="23.85" customHeight="1" x14ac:dyDescent="0.25">
      <c r="A78" s="56">
        <f t="shared" si="3"/>
        <v>0</v>
      </c>
      <c r="D78" s="63"/>
    </row>
    <row r="79" spans="1:6" ht="23.85" customHeight="1" x14ac:dyDescent="0.25">
      <c r="A79" s="56" t="str">
        <f t="shared" si="3"/>
        <v>Anleitung:</v>
      </c>
      <c r="B79" s="58" t="s">
        <v>73</v>
      </c>
      <c r="C79" s="58" t="s">
        <v>9</v>
      </c>
      <c r="D79" s="64" t="s">
        <v>57</v>
      </c>
      <c r="E79" s="58" t="s">
        <v>73</v>
      </c>
      <c r="F79" s="58" t="s">
        <v>203</v>
      </c>
    </row>
    <row r="80" spans="1:6" ht="23.85" customHeight="1" x14ac:dyDescent="0.25">
      <c r="A80" s="56" t="str">
        <f t="shared" si="3"/>
        <v>Erste Konfiguration:</v>
      </c>
      <c r="B80" s="58" t="s">
        <v>74</v>
      </c>
      <c r="C80" s="58" t="s">
        <v>21</v>
      </c>
      <c r="D80" s="64" t="s">
        <v>51</v>
      </c>
      <c r="E80" s="58" t="s">
        <v>87</v>
      </c>
      <c r="F80" s="58" t="s">
        <v>204</v>
      </c>
    </row>
    <row r="81" spans="1:6" ht="23.85" customHeight="1" x14ac:dyDescent="0.25">
      <c r="A81" s="56" t="str">
        <f t="shared" si="3"/>
        <v>Kompatibilität:</v>
      </c>
      <c r="B81" s="58" t="s">
        <v>75</v>
      </c>
      <c r="C81" s="58" t="s">
        <v>10</v>
      </c>
      <c r="D81" s="64" t="s">
        <v>52</v>
      </c>
      <c r="E81" s="58" t="s">
        <v>88</v>
      </c>
      <c r="F81" s="58" t="s">
        <v>205</v>
      </c>
    </row>
    <row r="82" spans="1:6" ht="23.85" customHeight="1" x14ac:dyDescent="0.25">
      <c r="A82" s="56" t="str">
        <f t="shared" si="3"/>
        <v>Tipps zur Verwendung:</v>
      </c>
      <c r="B82" s="58" t="s">
        <v>76</v>
      </c>
      <c r="C82" s="58" t="s">
        <v>11</v>
      </c>
      <c r="D82" s="64" t="s">
        <v>53</v>
      </c>
      <c r="E82" s="58" t="s">
        <v>89</v>
      </c>
      <c r="F82" s="58" t="s">
        <v>206</v>
      </c>
    </row>
    <row r="83" spans="1:6" ht="23.85" customHeight="1" x14ac:dyDescent="0.25">
      <c r="A83" s="56" t="str">
        <f t="shared" si="3"/>
        <v>Schutz:</v>
      </c>
      <c r="B83" s="58" t="s">
        <v>77</v>
      </c>
      <c r="C83" s="58" t="s">
        <v>17</v>
      </c>
      <c r="D83" s="64" t="s">
        <v>54</v>
      </c>
      <c r="E83" s="58" t="s">
        <v>77</v>
      </c>
      <c r="F83" s="58" t="s">
        <v>207</v>
      </c>
    </row>
    <row r="84" spans="1:6" ht="23.85" customHeight="1" x14ac:dyDescent="0.25">
      <c r="A84" s="56" t="str">
        <f t="shared" si="3"/>
        <v>Bericht an den Sekretär senden: (noch in der Betaversion - verwenden Sie sie, aber lesen Sie die erzeugten Nachrichten)</v>
      </c>
      <c r="B84" s="58" t="s">
        <v>78</v>
      </c>
      <c r="C84" s="58" t="s">
        <v>20</v>
      </c>
      <c r="D84" s="64" t="s">
        <v>56</v>
      </c>
      <c r="E84" s="58" t="s">
        <v>146</v>
      </c>
      <c r="F84" s="58" t="s">
        <v>208</v>
      </c>
    </row>
    <row r="85" spans="1:6" ht="23.85" customHeight="1" x14ac:dyDescent="0.25">
      <c r="A85" s="56" t="str">
        <f t="shared" si="3"/>
        <v>Kontakt:</v>
      </c>
      <c r="B85" s="58" t="s">
        <v>79</v>
      </c>
      <c r="C85" s="58" t="s">
        <v>18</v>
      </c>
      <c r="D85" s="64" t="s">
        <v>55</v>
      </c>
      <c r="E85" s="58" t="s">
        <v>79</v>
      </c>
      <c r="F85" s="58" t="s">
        <v>209</v>
      </c>
    </row>
    <row r="86" spans="1:6" ht="23.85" customHeight="1" x14ac:dyDescent="0.25">
      <c r="A86" s="56">
        <f t="shared" si="3"/>
        <v>0</v>
      </c>
      <c r="D86" s="64"/>
    </row>
    <row r="87" spans="1:6" ht="23.85" customHeight="1" x14ac:dyDescent="0.25">
      <c r="A87" s="56" t="str">
        <f t="shared" si="3"/>
        <v>&lt;Eingabe der Sprache</v>
      </c>
      <c r="B87" s="58" t="s">
        <v>80</v>
      </c>
      <c r="C87" s="58" t="s">
        <v>28</v>
      </c>
      <c r="D87" s="64" t="s">
        <v>145</v>
      </c>
      <c r="E87" s="58" t="s">
        <v>147</v>
      </c>
      <c r="F87" s="58" t="s">
        <v>210</v>
      </c>
    </row>
    <row r="88" spans="1:6" ht="23.85" customHeight="1" x14ac:dyDescent="0.25">
      <c r="A88" s="56">
        <f t="shared" si="3"/>
        <v>0</v>
      </c>
      <c r="D88" s="64"/>
    </row>
    <row r="89" spans="1:6" ht="23.85" customHeight="1" x14ac:dyDescent="0.25">
      <c r="A89" s="56">
        <f t="shared" si="3"/>
        <v>0</v>
      </c>
      <c r="D89" s="64"/>
    </row>
    <row r="90" spans="1:6" ht="23.85" customHeight="1" x14ac:dyDescent="0.25">
      <c r="A90" s="56">
        <f t="shared" si="3"/>
        <v>0</v>
      </c>
      <c r="D90" s="64"/>
    </row>
    <row r="91" spans="1:6" ht="23.85" customHeight="1" x14ac:dyDescent="0.25">
      <c r="A91" s="56" t="str">
        <f t="shared" si="3"/>
        <v>Um diese Tabelle richtig konfigurieren zu können, bitten wir Sie, die folgenden Daten einzugeben.</v>
      </c>
      <c r="B91" s="58" t="s">
        <v>139</v>
      </c>
      <c r="C91" s="58" t="s">
        <v>22</v>
      </c>
      <c r="D91" s="64" t="s">
        <v>58</v>
      </c>
      <c r="E91" s="58" t="s">
        <v>90</v>
      </c>
      <c r="F91" s="58" t="s">
        <v>211</v>
      </c>
    </row>
    <row r="92" spans="1:6" ht="23.85" customHeight="1" x14ac:dyDescent="0.25">
      <c r="A92" s="56" t="str">
        <f t="shared" si="3"/>
        <v>Die Eingabe dieser Daten ist für den korrekten Betrieb notwendig.</v>
      </c>
      <c r="B92" s="58" t="s">
        <v>81</v>
      </c>
      <c r="C92" s="58" t="s">
        <v>23</v>
      </c>
      <c r="D92" s="64" t="s">
        <v>66</v>
      </c>
      <c r="E92" s="58" t="s">
        <v>148</v>
      </c>
      <c r="F92" s="58" t="s">
        <v>212</v>
      </c>
    </row>
    <row r="93" spans="1:6" ht="23.85" customHeight="1" x14ac:dyDescent="0.25">
      <c r="A93" s="56">
        <f t="shared" si="3"/>
        <v>0</v>
      </c>
      <c r="C93" s="65"/>
      <c r="D93" s="64"/>
    </row>
    <row r="94" spans="1:6" ht="23.85" customHeight="1" x14ac:dyDescent="0.25">
      <c r="A94" s="56">
        <f t="shared" si="3"/>
        <v>0</v>
      </c>
      <c r="D94" s="64"/>
    </row>
    <row r="95" spans="1:6" ht="23.85" customHeight="1" x14ac:dyDescent="0.25">
      <c r="A95" s="56" t="str">
        <f t="shared" si="3"/>
        <v>Passen Sie die Tabelle für das Jahr an:</v>
      </c>
      <c r="B95" s="58" t="s">
        <v>165</v>
      </c>
      <c r="C95" s="58" t="s">
        <v>164</v>
      </c>
      <c r="D95" s="64" t="s">
        <v>166</v>
      </c>
      <c r="E95" s="58" t="s">
        <v>167</v>
      </c>
      <c r="F95" s="58" t="s">
        <v>213</v>
      </c>
    </row>
    <row r="96" spans="1:6" ht="23.85" customHeight="1" x14ac:dyDescent="0.25">
      <c r="A96" s="56">
        <f t="shared" si="3"/>
        <v>0</v>
      </c>
      <c r="D96" s="64"/>
    </row>
    <row r="97" spans="1:6" ht="23.85" customHeight="1" x14ac:dyDescent="0.25">
      <c r="A97" s="56">
        <f t="shared" si="3"/>
        <v>0</v>
      </c>
      <c r="C97" s="66"/>
      <c r="D97" s="64"/>
    </row>
    <row r="98" spans="1:6" ht="23.85" customHeight="1" x14ac:dyDescent="0.25">
      <c r="A98" s="56" t="str">
        <f t="shared" si="3"/>
        <v>Stellen Sie die Sprache Ihrer Anwendung ein:</v>
      </c>
      <c r="B98" s="58" t="s">
        <v>82</v>
      </c>
      <c r="C98" s="65" t="s">
        <v>27</v>
      </c>
      <c r="D98" s="64" t="s">
        <v>59</v>
      </c>
      <c r="E98" s="65" t="s">
        <v>91</v>
      </c>
      <c r="F98" s="65" t="s">
        <v>214</v>
      </c>
    </row>
    <row r="99" spans="1:6" ht="23.85" customHeight="1" x14ac:dyDescent="0.25">
      <c r="A99" s="56" t="str">
        <f t="shared" ref="A99:A124" si="4">INDEX(B99:L99,1,ID_LANG)</f>
        <v>Diese Tabelle wurde mit MS Office 2007 getestet (datiert vom 2013. August).</v>
      </c>
      <c r="B99" s="58" t="s">
        <v>83</v>
      </c>
      <c r="C99" s="58" t="s">
        <v>64</v>
      </c>
      <c r="D99" s="64" t="s">
        <v>144</v>
      </c>
      <c r="E99" s="58" t="s">
        <v>92</v>
      </c>
      <c r="F99" s="58" t="s">
        <v>215</v>
      </c>
    </row>
    <row r="100" spans="1:6" ht="23.85" customHeight="1" x14ac:dyDescent="0.25">
      <c r="A100" s="56" t="str">
        <f t="shared" si="4"/>
        <v>Zuvor wurde sie mit OpenOffice (Linux), DocsToGo (Apple) getestet.</v>
      </c>
      <c r="B100" s="58" t="s">
        <v>84</v>
      </c>
      <c r="C100" s="58" t="s">
        <v>65</v>
      </c>
      <c r="D100" s="64" t="s">
        <v>60</v>
      </c>
      <c r="E100" s="58" t="s">
        <v>93</v>
      </c>
      <c r="F100" s="58" t="s">
        <v>216</v>
      </c>
    </row>
    <row r="101" spans="1:6" ht="23.85" customHeight="1" x14ac:dyDescent="0.25">
      <c r="A101" s="56" t="str">
        <f t="shared" si="4"/>
        <v>und WPS Office (Android) getestet.</v>
      </c>
      <c r="B101" s="58" t="s">
        <v>85</v>
      </c>
      <c r="C101" s="58" t="s">
        <v>61</v>
      </c>
      <c r="D101" s="64" t="s">
        <v>62</v>
      </c>
      <c r="E101" s="58" t="s">
        <v>94</v>
      </c>
      <c r="F101" s="58" t="s">
        <v>217</v>
      </c>
    </row>
    <row r="102" spans="1:6" ht="23.85" customHeight="1" x14ac:dyDescent="0.25">
      <c r="A102" s="56" t="str">
        <f t="shared" si="4"/>
        <v>Wir empfehlen Ihnen, die Tabelle regelmäßig zu verwenden und dabei Backups zu erstellen. Zu diesem Zweck</v>
      </c>
      <c r="B102" s="58" t="s">
        <v>140</v>
      </c>
      <c r="C102" s="58" t="s">
        <v>12</v>
      </c>
      <c r="D102" s="64" t="s">
        <v>67</v>
      </c>
      <c r="E102" s="58" t="s">
        <v>95</v>
      </c>
      <c r="F102" s="58" t="s">
        <v>218</v>
      </c>
    </row>
    <row r="103" spans="1:6" ht="23.85" customHeight="1" x14ac:dyDescent="0.25">
      <c r="A103" s="56" t="str">
        <f t="shared" si="4"/>
        <v>ist es hilfreich, den NAS-Server, WebDAV-Server, Dropbox, oneDrive usw. zu verwenden.</v>
      </c>
      <c r="B103" s="58" t="s">
        <v>141</v>
      </c>
      <c r="C103" s="58" t="s">
        <v>13</v>
      </c>
      <c r="D103" s="64" t="s">
        <v>68</v>
      </c>
      <c r="E103" s="58" t="s">
        <v>103</v>
      </c>
      <c r="F103" s="58" t="s">
        <v>219</v>
      </c>
    </row>
    <row r="104" spans="1:6" ht="23.85" customHeight="1" x14ac:dyDescent="0.25">
      <c r="A104" s="56" t="str">
        <f t="shared" si="4"/>
        <v>Wenn Sie diese Systeme nicht verwenden, empfehle ich, Dropbox angesichts seiner hohen Verbreitung auszuprobieren.</v>
      </c>
      <c r="B104" s="58" t="s">
        <v>142</v>
      </c>
      <c r="C104" s="58" t="s">
        <v>14</v>
      </c>
      <c r="D104" s="64" t="s">
        <v>69</v>
      </c>
      <c r="E104" s="58" t="s">
        <v>96</v>
      </c>
      <c r="F104" s="58" t="s">
        <v>220</v>
      </c>
    </row>
    <row r="105" spans="1:6" ht="23.85" customHeight="1" x14ac:dyDescent="0.25">
      <c r="A105" s="56" t="str">
        <f t="shared" si="4"/>
        <v>Und in Anbetracht der Reife der Software. Um sich anzumelden, verwenden Sie den folgenden Link:</v>
      </c>
      <c r="B105" s="58" t="s">
        <v>143</v>
      </c>
      <c r="C105" s="58" t="s">
        <v>15</v>
      </c>
      <c r="D105" s="64" t="s">
        <v>70</v>
      </c>
      <c r="E105" s="58" t="s">
        <v>97</v>
      </c>
      <c r="F105" s="58" t="s">
        <v>221</v>
      </c>
    </row>
    <row r="106" spans="1:6" ht="23.85" customHeight="1" x14ac:dyDescent="0.25">
      <c r="A106" s="56">
        <f t="shared" si="4"/>
        <v>0</v>
      </c>
      <c r="D106" s="64"/>
    </row>
    <row r="107" spans="1:6" ht="23.85" customHeight="1" x14ac:dyDescent="0.25">
      <c r="A107" s="56">
        <f t="shared" si="4"/>
        <v>0</v>
      </c>
      <c r="D107" s="64"/>
    </row>
    <row r="108" spans="1:6" ht="23.85" customHeight="1" x14ac:dyDescent="0.25">
      <c r="A108" s="56">
        <f t="shared" si="4"/>
        <v>0</v>
      </c>
      <c r="D108" s="64"/>
    </row>
    <row r="109" spans="1:6" ht="23.85" customHeight="1" x14ac:dyDescent="0.25">
      <c r="A109" s="56">
        <f t="shared" si="4"/>
        <v>0</v>
      </c>
      <c r="D109" s="64"/>
    </row>
    <row r="110" spans="1:6" ht="23.85" customHeight="1" x14ac:dyDescent="0.25">
      <c r="A110" s="56">
        <f t="shared" si="4"/>
        <v>0</v>
      </c>
      <c r="D110" s="64"/>
    </row>
    <row r="111" spans="1:6" ht="23.85" customHeight="1" x14ac:dyDescent="0.25">
      <c r="A111" s="56">
        <f t="shared" si="4"/>
        <v>0</v>
      </c>
      <c r="D111" s="64"/>
    </row>
    <row r="112" spans="1:6" ht="23.85" customHeight="1" x14ac:dyDescent="0.25">
      <c r="A112" s="56">
        <f t="shared" si="4"/>
        <v>0</v>
      </c>
      <c r="D112" s="64"/>
    </row>
    <row r="113" spans="1:6" ht="23.85" customHeight="1" x14ac:dyDescent="0.25">
      <c r="A113" s="56">
        <f t="shared" si="4"/>
        <v>0</v>
      </c>
      <c r="D113" s="64"/>
    </row>
    <row r="114" spans="1:6" ht="23.85" customHeight="1" x14ac:dyDescent="0.25">
      <c r="A114" s="56">
        <f t="shared" si="4"/>
        <v>0</v>
      </c>
      <c r="D114" s="64"/>
    </row>
    <row r="115" spans="1:6" ht="23.85" customHeight="1" x14ac:dyDescent="0.25">
      <c r="A115" s="56" t="str">
        <f t="shared" si="4"/>
        <v>Um mit uns in Kontakt zu treten, senden Sie einfach eine E-Mail an die folgende Adresse:</v>
      </c>
      <c r="B115" s="58" t="s">
        <v>86</v>
      </c>
      <c r="C115" s="58" t="s">
        <v>19</v>
      </c>
      <c r="D115" s="64" t="s">
        <v>63</v>
      </c>
      <c r="E115" s="58" t="s">
        <v>149</v>
      </c>
      <c r="F115" s="58" t="s">
        <v>222</v>
      </c>
    </row>
    <row r="116" spans="1:6" ht="23.85" customHeight="1" x14ac:dyDescent="0.25">
      <c r="A116" s="56">
        <f t="shared" si="4"/>
        <v>0</v>
      </c>
    </row>
    <row r="117" spans="1:6" ht="23.85" customHeight="1" x14ac:dyDescent="0.25">
      <c r="A117" s="56">
        <f t="shared" si="4"/>
        <v>0</v>
      </c>
    </row>
    <row r="118" spans="1:6" ht="23.85" customHeight="1" x14ac:dyDescent="0.25">
      <c r="A118" s="56">
        <f t="shared" si="4"/>
        <v>0</v>
      </c>
    </row>
    <row r="119" spans="1:6" ht="23.85" customHeight="1" x14ac:dyDescent="0.25">
      <c r="A119" s="56">
        <f t="shared" si="4"/>
        <v>0</v>
      </c>
    </row>
    <row r="120" spans="1:6" ht="23.85" customHeight="1" x14ac:dyDescent="0.25">
      <c r="A120" s="56">
        <f t="shared" si="4"/>
        <v>0</v>
      </c>
    </row>
    <row r="121" spans="1:6" ht="23.85" customHeight="1" x14ac:dyDescent="0.25">
      <c r="A121" s="56">
        <f t="shared" si="4"/>
        <v>0</v>
      </c>
    </row>
    <row r="122" spans="1:6" ht="23.85" customHeight="1" x14ac:dyDescent="0.25">
      <c r="A122" s="56">
        <f t="shared" si="4"/>
        <v>0</v>
      </c>
    </row>
    <row r="123" spans="1:6" ht="23.85" customHeight="1" x14ac:dyDescent="0.25">
      <c r="A123" s="56">
        <f t="shared" si="4"/>
        <v>0</v>
      </c>
    </row>
    <row r="124" spans="1:6" ht="23.85" customHeight="1" x14ac:dyDescent="0.25">
      <c r="A124" s="56">
        <f t="shared" si="4"/>
        <v>0</v>
      </c>
    </row>
    <row r="125" spans="1:6" ht="23.85" customHeight="1" x14ac:dyDescent="0.25">
      <c r="A125" s="56">
        <f t="shared" ref="A125:A138" si="5">INDEX(B125:L125,1,ID_LANG)</f>
        <v>0</v>
      </c>
    </row>
    <row r="126" spans="1:6" ht="23.85" customHeight="1" x14ac:dyDescent="0.25">
      <c r="A126" s="56">
        <f t="shared" si="5"/>
        <v>0</v>
      </c>
    </row>
    <row r="127" spans="1:6" ht="23.85" customHeight="1" x14ac:dyDescent="0.25">
      <c r="A127" s="56">
        <f t="shared" si="5"/>
        <v>0</v>
      </c>
    </row>
    <row r="128" spans="1:6" ht="23.85" customHeight="1" x14ac:dyDescent="0.25">
      <c r="A128" s="56">
        <f t="shared" si="5"/>
        <v>0</v>
      </c>
    </row>
    <row r="129" spans="1:1" ht="23.85" customHeight="1" x14ac:dyDescent="0.25">
      <c r="A129" s="56">
        <f t="shared" si="5"/>
        <v>0</v>
      </c>
    </row>
    <row r="130" spans="1:1" ht="23.85" customHeight="1" x14ac:dyDescent="0.25">
      <c r="A130" s="56">
        <f t="shared" si="5"/>
        <v>0</v>
      </c>
    </row>
    <row r="131" spans="1:1" ht="23.85" customHeight="1" x14ac:dyDescent="0.25">
      <c r="A131" s="56">
        <f t="shared" si="5"/>
        <v>0</v>
      </c>
    </row>
    <row r="132" spans="1:1" ht="23.85" customHeight="1" x14ac:dyDescent="0.25">
      <c r="A132" s="56">
        <f t="shared" si="5"/>
        <v>0</v>
      </c>
    </row>
    <row r="133" spans="1:1" ht="23.85" customHeight="1" x14ac:dyDescent="0.25">
      <c r="A133" s="56">
        <f t="shared" si="5"/>
        <v>0</v>
      </c>
    </row>
    <row r="134" spans="1:1" ht="23.85" customHeight="1" x14ac:dyDescent="0.25">
      <c r="A134" s="56">
        <f t="shared" si="5"/>
        <v>0</v>
      </c>
    </row>
    <row r="135" spans="1:1" ht="23.85" customHeight="1" x14ac:dyDescent="0.25">
      <c r="A135" s="56">
        <f t="shared" si="5"/>
        <v>0</v>
      </c>
    </row>
    <row r="136" spans="1:1" ht="23.85" customHeight="1" x14ac:dyDescent="0.25">
      <c r="A136" s="56">
        <f t="shared" si="5"/>
        <v>0</v>
      </c>
    </row>
    <row r="137" spans="1:1" ht="23.85" customHeight="1" x14ac:dyDescent="0.25">
      <c r="A137" s="56">
        <f t="shared" si="5"/>
        <v>0</v>
      </c>
    </row>
    <row r="138" spans="1:1" ht="23.85" customHeight="1" x14ac:dyDescent="0.25">
      <c r="A138" s="56">
        <f t="shared" si="5"/>
        <v>0</v>
      </c>
    </row>
  </sheetData>
  <mergeCells count="3">
    <mergeCell ref="H50:I50"/>
    <mergeCell ref="J50:K50"/>
    <mergeCell ref="L50:M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FF53-B1C9-44A5-B834-3DBCC2402193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pane="topRight"/>
      <selection pane="bottomLeft"/>
      <selection pane="bottomRight" activeCell="R2" sqref="R2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JANUAR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1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1.2026 -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Q54:R55"/>
    <mergeCell ref="U5:U14"/>
    <mergeCell ref="U18:U52"/>
    <mergeCell ref="F3:R3"/>
  </mergeCells>
  <conditionalFormatting sqref="F9">
    <cfRule type="expression" dxfId="191" priority="16" stopIfTrue="1">
      <formula>$D$9&gt;=7</formula>
    </cfRule>
  </conditionalFormatting>
  <conditionalFormatting sqref="F13:F14">
    <cfRule type="expression" dxfId="190" priority="8" stopIfTrue="1">
      <formula>$B13&gt;=0</formula>
    </cfRule>
  </conditionalFormatting>
  <conditionalFormatting sqref="F22:R52">
    <cfRule type="expression" dxfId="189" priority="1" stopIfTrue="1">
      <formula>IF(AND($D22&lt;6,$D22&lt;&gt;"-"),TRUE,FALSE)</formula>
    </cfRule>
    <cfRule type="expression" dxfId="188" priority="2" stopIfTrue="1">
      <formula>IF(AND($D22&gt;=6,$D22&lt;&gt;"-"),TRUE,FALSE)</formula>
    </cfRule>
  </conditionalFormatting>
  <conditionalFormatting sqref="G9">
    <cfRule type="expression" dxfId="187" priority="10" stopIfTrue="1">
      <formula>$D$9&gt;=6</formula>
    </cfRule>
  </conditionalFormatting>
  <conditionalFormatting sqref="G13:G14">
    <cfRule type="expression" dxfId="186" priority="5" stopIfTrue="1">
      <formula>$B13&gt;=1</formula>
    </cfRule>
  </conditionalFormatting>
  <conditionalFormatting sqref="H9">
    <cfRule type="expression" dxfId="185" priority="7" stopIfTrue="1">
      <formula>$D$9&gt;=5</formula>
    </cfRule>
  </conditionalFormatting>
  <conditionalFormatting sqref="H13:H14">
    <cfRule type="expression" dxfId="184" priority="12" stopIfTrue="1">
      <formula>$B13&gt;=2</formula>
    </cfRule>
  </conditionalFormatting>
  <conditionalFormatting sqref="I9">
    <cfRule type="expression" dxfId="183" priority="15" stopIfTrue="1">
      <formula>$D$9&gt;=4</formula>
    </cfRule>
  </conditionalFormatting>
  <conditionalFormatting sqref="I13:I14">
    <cfRule type="expression" dxfId="182" priority="13" stopIfTrue="1">
      <formula>$B13&gt;=3</formula>
    </cfRule>
  </conditionalFormatting>
  <conditionalFormatting sqref="J9">
    <cfRule type="expression" dxfId="181" priority="9" stopIfTrue="1">
      <formula>$D$9&gt;=3</formula>
    </cfRule>
  </conditionalFormatting>
  <conditionalFormatting sqref="J13:J14">
    <cfRule type="expression" dxfId="180" priority="4" stopIfTrue="1">
      <formula>$B13&gt;=4</formula>
    </cfRule>
  </conditionalFormatting>
  <conditionalFormatting sqref="K9">
    <cfRule type="expression" dxfId="179" priority="14" stopIfTrue="1">
      <formula>$D$9&gt;=2</formula>
    </cfRule>
  </conditionalFormatting>
  <conditionalFormatting sqref="K13:K14">
    <cfRule type="expression" dxfId="178" priority="6" stopIfTrue="1">
      <formula>$B13&gt;=5</formula>
    </cfRule>
  </conditionalFormatting>
  <conditionalFormatting sqref="L9">
    <cfRule type="expression" dxfId="177" priority="11" stopIfTrue="1">
      <formula>$D$9&gt;=1</formula>
    </cfRule>
  </conditionalFormatting>
  <conditionalFormatting sqref="L13:L14">
    <cfRule type="expression" dxfId="176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9EA6-B972-4EF6-8B0A-90D3A45D404F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FEBRUAR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2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2.2026 -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175" priority="16" stopIfTrue="1">
      <formula>$D$9&gt;=7</formula>
    </cfRule>
  </conditionalFormatting>
  <conditionalFormatting sqref="F13:F14">
    <cfRule type="expression" dxfId="174" priority="8" stopIfTrue="1">
      <formula>$B13&gt;=0</formula>
    </cfRule>
  </conditionalFormatting>
  <conditionalFormatting sqref="F22:R52">
    <cfRule type="expression" dxfId="173" priority="1" stopIfTrue="1">
      <formula>IF(AND($D22&lt;6,$D22&lt;&gt;"-"),TRUE,FALSE)</formula>
    </cfRule>
    <cfRule type="expression" dxfId="172" priority="2" stopIfTrue="1">
      <formula>IF(AND($D22&gt;=6,$D22&lt;&gt;"-"),TRUE,FALSE)</formula>
    </cfRule>
  </conditionalFormatting>
  <conditionalFormatting sqref="G9">
    <cfRule type="expression" dxfId="171" priority="10" stopIfTrue="1">
      <formula>$D$9&gt;=6</formula>
    </cfRule>
  </conditionalFormatting>
  <conditionalFormatting sqref="G13:G14">
    <cfRule type="expression" dxfId="170" priority="5" stopIfTrue="1">
      <formula>$B13&gt;=1</formula>
    </cfRule>
  </conditionalFormatting>
  <conditionalFormatting sqref="H9">
    <cfRule type="expression" dxfId="169" priority="7" stopIfTrue="1">
      <formula>$D$9&gt;=5</formula>
    </cfRule>
  </conditionalFormatting>
  <conditionalFormatting sqref="H13:H14">
    <cfRule type="expression" dxfId="168" priority="12" stopIfTrue="1">
      <formula>$B13&gt;=2</formula>
    </cfRule>
  </conditionalFormatting>
  <conditionalFormatting sqref="I9">
    <cfRule type="expression" dxfId="167" priority="15" stopIfTrue="1">
      <formula>$D$9&gt;=4</formula>
    </cfRule>
  </conditionalFormatting>
  <conditionalFormatting sqref="I13:I14">
    <cfRule type="expression" dxfId="166" priority="13" stopIfTrue="1">
      <formula>$B13&gt;=3</formula>
    </cfRule>
  </conditionalFormatting>
  <conditionalFormatting sqref="J9">
    <cfRule type="expression" dxfId="165" priority="9" stopIfTrue="1">
      <formula>$D$9&gt;=3</formula>
    </cfRule>
  </conditionalFormatting>
  <conditionalFormatting sqref="J13:J14">
    <cfRule type="expression" dxfId="164" priority="4" stopIfTrue="1">
      <formula>$B13&gt;=4</formula>
    </cfRule>
  </conditionalFormatting>
  <conditionalFormatting sqref="K9">
    <cfRule type="expression" dxfId="163" priority="14" stopIfTrue="1">
      <formula>$D$9&gt;=2</formula>
    </cfRule>
  </conditionalFormatting>
  <conditionalFormatting sqref="K13:K14">
    <cfRule type="expression" dxfId="162" priority="6" stopIfTrue="1">
      <formula>$B13&gt;=5</formula>
    </cfRule>
  </conditionalFormatting>
  <conditionalFormatting sqref="L9">
    <cfRule type="expression" dxfId="161" priority="11" stopIfTrue="1">
      <formula>$D$9&gt;=1</formula>
    </cfRule>
  </conditionalFormatting>
  <conditionalFormatting sqref="L13:L14">
    <cfRule type="expression" dxfId="160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35AF-9340-4A76-B117-70CD5C7FDED8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MÄRZ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3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3.2026 -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159" priority="16" stopIfTrue="1">
      <formula>$D$9&gt;=7</formula>
    </cfRule>
  </conditionalFormatting>
  <conditionalFormatting sqref="F13:F14">
    <cfRule type="expression" dxfId="158" priority="8" stopIfTrue="1">
      <formula>$B13&gt;=0</formula>
    </cfRule>
  </conditionalFormatting>
  <conditionalFormatting sqref="F22:R52">
    <cfRule type="expression" dxfId="157" priority="1" stopIfTrue="1">
      <formula>IF(AND($D22&lt;6,$D22&lt;&gt;"-"),TRUE,FALSE)</formula>
    </cfRule>
    <cfRule type="expression" dxfId="156" priority="2" stopIfTrue="1">
      <formula>IF(AND($D22&gt;=6,$D22&lt;&gt;"-"),TRUE,FALSE)</formula>
    </cfRule>
  </conditionalFormatting>
  <conditionalFormatting sqref="G9">
    <cfRule type="expression" dxfId="155" priority="10" stopIfTrue="1">
      <formula>$D$9&gt;=6</formula>
    </cfRule>
  </conditionalFormatting>
  <conditionalFormatting sqref="G13:G14">
    <cfRule type="expression" dxfId="154" priority="5" stopIfTrue="1">
      <formula>$B13&gt;=1</formula>
    </cfRule>
  </conditionalFormatting>
  <conditionalFormatting sqref="H9">
    <cfRule type="expression" dxfId="153" priority="7" stopIfTrue="1">
      <formula>$D$9&gt;=5</formula>
    </cfRule>
  </conditionalFormatting>
  <conditionalFormatting sqref="H13:H14">
    <cfRule type="expression" dxfId="152" priority="12" stopIfTrue="1">
      <formula>$B13&gt;=2</formula>
    </cfRule>
  </conditionalFormatting>
  <conditionalFormatting sqref="I9">
    <cfRule type="expression" dxfId="151" priority="15" stopIfTrue="1">
      <formula>$D$9&gt;=4</formula>
    </cfRule>
  </conditionalFormatting>
  <conditionalFormatting sqref="I13:I14">
    <cfRule type="expression" dxfId="150" priority="13" stopIfTrue="1">
      <formula>$B13&gt;=3</formula>
    </cfRule>
  </conditionalFormatting>
  <conditionalFormatting sqref="J9">
    <cfRule type="expression" dxfId="149" priority="9" stopIfTrue="1">
      <formula>$D$9&gt;=3</formula>
    </cfRule>
  </conditionalFormatting>
  <conditionalFormatting sqref="J13:J14">
    <cfRule type="expression" dxfId="148" priority="4" stopIfTrue="1">
      <formula>$B13&gt;=4</formula>
    </cfRule>
  </conditionalFormatting>
  <conditionalFormatting sqref="K9">
    <cfRule type="expression" dxfId="147" priority="14" stopIfTrue="1">
      <formula>$D$9&gt;=2</formula>
    </cfRule>
  </conditionalFormatting>
  <conditionalFormatting sqref="K13:K14">
    <cfRule type="expression" dxfId="146" priority="6" stopIfTrue="1">
      <formula>$B13&gt;=5</formula>
    </cfRule>
  </conditionalFormatting>
  <conditionalFormatting sqref="L9">
    <cfRule type="expression" dxfId="145" priority="11" stopIfTrue="1">
      <formula>$D$9&gt;=1</formula>
    </cfRule>
  </conditionalFormatting>
  <conditionalFormatting sqref="L13:L14">
    <cfRule type="expression" dxfId="144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9506-117A-4C36-809A-92C5CF987A11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APRIL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4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4.2026 -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143" priority="16" stopIfTrue="1">
      <formula>$D$9&gt;=7</formula>
    </cfRule>
  </conditionalFormatting>
  <conditionalFormatting sqref="F13:F14">
    <cfRule type="expression" dxfId="142" priority="8" stopIfTrue="1">
      <formula>$B13&gt;=0</formula>
    </cfRule>
  </conditionalFormatting>
  <conditionalFormatting sqref="F22:R52">
    <cfRule type="expression" dxfId="141" priority="1" stopIfTrue="1">
      <formula>IF(AND($D22&lt;6,$D22&lt;&gt;"-"),TRUE,FALSE)</formula>
    </cfRule>
    <cfRule type="expression" dxfId="140" priority="2" stopIfTrue="1">
      <formula>IF(AND($D22&gt;=6,$D22&lt;&gt;"-"),TRUE,FALSE)</formula>
    </cfRule>
  </conditionalFormatting>
  <conditionalFormatting sqref="G9">
    <cfRule type="expression" dxfId="139" priority="10" stopIfTrue="1">
      <formula>$D$9&gt;=6</formula>
    </cfRule>
  </conditionalFormatting>
  <conditionalFormatting sqref="G13:G14">
    <cfRule type="expression" dxfId="138" priority="5" stopIfTrue="1">
      <formula>$B13&gt;=1</formula>
    </cfRule>
  </conditionalFormatting>
  <conditionalFormatting sqref="H9">
    <cfRule type="expression" dxfId="137" priority="7" stopIfTrue="1">
      <formula>$D$9&gt;=5</formula>
    </cfRule>
  </conditionalFormatting>
  <conditionalFormatting sqref="H13:H14">
    <cfRule type="expression" dxfId="136" priority="12" stopIfTrue="1">
      <formula>$B13&gt;=2</formula>
    </cfRule>
  </conditionalFormatting>
  <conditionalFormatting sqref="I9">
    <cfRule type="expression" dxfId="135" priority="15" stopIfTrue="1">
      <formula>$D$9&gt;=4</formula>
    </cfRule>
  </conditionalFormatting>
  <conditionalFormatting sqref="I13:I14">
    <cfRule type="expression" dxfId="134" priority="13" stopIfTrue="1">
      <formula>$B13&gt;=3</formula>
    </cfRule>
  </conditionalFormatting>
  <conditionalFormatting sqref="J9">
    <cfRule type="expression" dxfId="133" priority="9" stopIfTrue="1">
      <formula>$D$9&gt;=3</formula>
    </cfRule>
  </conditionalFormatting>
  <conditionalFormatting sqref="J13:J14">
    <cfRule type="expression" dxfId="132" priority="4" stopIfTrue="1">
      <formula>$B13&gt;=4</formula>
    </cfRule>
  </conditionalFormatting>
  <conditionalFormatting sqref="K9">
    <cfRule type="expression" dxfId="131" priority="14" stopIfTrue="1">
      <formula>$D$9&gt;=2</formula>
    </cfRule>
  </conditionalFormatting>
  <conditionalFormatting sqref="K13:K14">
    <cfRule type="expression" dxfId="130" priority="6" stopIfTrue="1">
      <formula>$B13&gt;=5</formula>
    </cfRule>
  </conditionalFormatting>
  <conditionalFormatting sqref="L9">
    <cfRule type="expression" dxfId="129" priority="11" stopIfTrue="1">
      <formula>$D$9&gt;=1</formula>
    </cfRule>
  </conditionalFormatting>
  <conditionalFormatting sqref="L13:L14">
    <cfRule type="expression" dxfId="128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86C0-0C22-440E-9BB5-19FAFD50A4EF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MAI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5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5.2026 -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127" priority="16" stopIfTrue="1">
      <formula>$D$9&gt;=7</formula>
    </cfRule>
  </conditionalFormatting>
  <conditionalFormatting sqref="F13:F14">
    <cfRule type="expression" dxfId="126" priority="8" stopIfTrue="1">
      <formula>$B13&gt;=0</formula>
    </cfRule>
  </conditionalFormatting>
  <conditionalFormatting sqref="F22:R52">
    <cfRule type="expression" dxfId="125" priority="1" stopIfTrue="1">
      <formula>IF(AND($D22&lt;6,$D22&lt;&gt;"-"),TRUE,FALSE)</formula>
    </cfRule>
    <cfRule type="expression" dxfId="124" priority="2" stopIfTrue="1">
      <formula>IF(AND($D22&gt;=6,$D22&lt;&gt;"-"),TRUE,FALSE)</formula>
    </cfRule>
  </conditionalFormatting>
  <conditionalFormatting sqref="G9">
    <cfRule type="expression" dxfId="123" priority="10" stopIfTrue="1">
      <formula>$D$9&gt;=6</formula>
    </cfRule>
  </conditionalFormatting>
  <conditionalFormatting sqref="G13:G14">
    <cfRule type="expression" dxfId="122" priority="5" stopIfTrue="1">
      <formula>$B13&gt;=1</formula>
    </cfRule>
  </conditionalFormatting>
  <conditionalFormatting sqref="H9">
    <cfRule type="expression" dxfId="121" priority="7" stopIfTrue="1">
      <formula>$D$9&gt;=5</formula>
    </cfRule>
  </conditionalFormatting>
  <conditionalFormatting sqref="H13:H14">
    <cfRule type="expression" dxfId="120" priority="12" stopIfTrue="1">
      <formula>$B13&gt;=2</formula>
    </cfRule>
  </conditionalFormatting>
  <conditionalFormatting sqref="I9">
    <cfRule type="expression" dxfId="119" priority="15" stopIfTrue="1">
      <formula>$D$9&gt;=4</formula>
    </cfRule>
  </conditionalFormatting>
  <conditionalFormatting sqref="I13:I14">
    <cfRule type="expression" dxfId="118" priority="13" stopIfTrue="1">
      <formula>$B13&gt;=3</formula>
    </cfRule>
  </conditionalFormatting>
  <conditionalFormatting sqref="J9">
    <cfRule type="expression" dxfId="117" priority="9" stopIfTrue="1">
      <formula>$D$9&gt;=3</formula>
    </cfRule>
  </conditionalFormatting>
  <conditionalFormatting sqref="J13:J14">
    <cfRule type="expression" dxfId="116" priority="4" stopIfTrue="1">
      <formula>$B13&gt;=4</formula>
    </cfRule>
  </conditionalFormatting>
  <conditionalFormatting sqref="K9">
    <cfRule type="expression" dxfId="115" priority="14" stopIfTrue="1">
      <formula>$D$9&gt;=2</formula>
    </cfRule>
  </conditionalFormatting>
  <conditionalFormatting sqref="K13:K14">
    <cfRule type="expression" dxfId="114" priority="6" stopIfTrue="1">
      <formula>$B13&gt;=5</formula>
    </cfRule>
  </conditionalFormatting>
  <conditionalFormatting sqref="L9">
    <cfRule type="expression" dxfId="113" priority="11" stopIfTrue="1">
      <formula>$D$9&gt;=1</formula>
    </cfRule>
  </conditionalFormatting>
  <conditionalFormatting sqref="L13:L14">
    <cfRule type="expression" dxfId="112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00CF-1A55-4983-986E-6F31DE8B8894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JUNI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6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6.2026 -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111" priority="16" stopIfTrue="1">
      <formula>$D$9&gt;=7</formula>
    </cfRule>
  </conditionalFormatting>
  <conditionalFormatting sqref="F13:F14">
    <cfRule type="expression" dxfId="110" priority="8" stopIfTrue="1">
      <formula>$B13&gt;=0</formula>
    </cfRule>
  </conditionalFormatting>
  <conditionalFormatting sqref="F22:R52">
    <cfRule type="expression" dxfId="109" priority="1" stopIfTrue="1">
      <formula>IF(AND($D22&lt;6,$D22&lt;&gt;"-"),TRUE,FALSE)</formula>
    </cfRule>
    <cfRule type="expression" dxfId="108" priority="2" stopIfTrue="1">
      <formula>IF(AND($D22&gt;=6,$D22&lt;&gt;"-"),TRUE,FALSE)</formula>
    </cfRule>
  </conditionalFormatting>
  <conditionalFormatting sqref="G9">
    <cfRule type="expression" dxfId="107" priority="10" stopIfTrue="1">
      <formula>$D$9&gt;=6</formula>
    </cfRule>
  </conditionalFormatting>
  <conditionalFormatting sqref="G13:G14">
    <cfRule type="expression" dxfId="106" priority="5" stopIfTrue="1">
      <formula>$B13&gt;=1</formula>
    </cfRule>
  </conditionalFormatting>
  <conditionalFormatting sqref="H9">
    <cfRule type="expression" dxfId="105" priority="7" stopIfTrue="1">
      <formula>$D$9&gt;=5</formula>
    </cfRule>
  </conditionalFormatting>
  <conditionalFormatting sqref="H13:H14">
    <cfRule type="expression" dxfId="104" priority="12" stopIfTrue="1">
      <formula>$B13&gt;=2</formula>
    </cfRule>
  </conditionalFormatting>
  <conditionalFormatting sqref="I9">
    <cfRule type="expression" dxfId="103" priority="15" stopIfTrue="1">
      <formula>$D$9&gt;=4</formula>
    </cfRule>
  </conditionalFormatting>
  <conditionalFormatting sqref="I13:I14">
    <cfRule type="expression" dxfId="102" priority="13" stopIfTrue="1">
      <formula>$B13&gt;=3</formula>
    </cfRule>
  </conditionalFormatting>
  <conditionalFormatting sqref="J9">
    <cfRule type="expression" dxfId="101" priority="9" stopIfTrue="1">
      <formula>$D$9&gt;=3</formula>
    </cfRule>
  </conditionalFormatting>
  <conditionalFormatting sqref="J13:J14">
    <cfRule type="expression" dxfId="100" priority="4" stopIfTrue="1">
      <formula>$B13&gt;=4</formula>
    </cfRule>
  </conditionalFormatting>
  <conditionalFormatting sqref="K9">
    <cfRule type="expression" dxfId="99" priority="14" stopIfTrue="1">
      <formula>$D$9&gt;=2</formula>
    </cfRule>
  </conditionalFormatting>
  <conditionalFormatting sqref="K13:K14">
    <cfRule type="expression" dxfId="98" priority="6" stopIfTrue="1">
      <formula>$B13&gt;=5</formula>
    </cfRule>
  </conditionalFormatting>
  <conditionalFormatting sqref="L9">
    <cfRule type="expression" dxfId="97" priority="11" stopIfTrue="1">
      <formula>$D$9&gt;=1</formula>
    </cfRule>
  </conditionalFormatting>
  <conditionalFormatting sqref="L13:L14">
    <cfRule type="expression" dxfId="96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4EC5-C51E-462B-B7E2-CAB8987EA0C0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pane="topRight"/>
      <selection pane="bottomLeft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JULI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7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7.2026 -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95" priority="16" stopIfTrue="1">
      <formula>$D$9&gt;=7</formula>
    </cfRule>
  </conditionalFormatting>
  <conditionalFormatting sqref="F13:F14">
    <cfRule type="expression" dxfId="94" priority="8" stopIfTrue="1">
      <formula>$B13&gt;=0</formula>
    </cfRule>
  </conditionalFormatting>
  <conditionalFormatting sqref="F22:R52">
    <cfRule type="expression" dxfId="93" priority="1" stopIfTrue="1">
      <formula>IF(AND($D22&lt;6,$D22&lt;&gt;"-"),TRUE,FALSE)</formula>
    </cfRule>
    <cfRule type="expression" dxfId="92" priority="2" stopIfTrue="1">
      <formula>IF(AND($D22&gt;=6,$D22&lt;&gt;"-"),TRUE,FALSE)</formula>
    </cfRule>
  </conditionalFormatting>
  <conditionalFormatting sqref="G9">
    <cfRule type="expression" dxfId="91" priority="10" stopIfTrue="1">
      <formula>$D$9&gt;=6</formula>
    </cfRule>
  </conditionalFormatting>
  <conditionalFormatting sqref="G13:G14">
    <cfRule type="expression" dxfId="90" priority="5" stopIfTrue="1">
      <formula>$B13&gt;=1</formula>
    </cfRule>
  </conditionalFormatting>
  <conditionalFormatting sqref="H9">
    <cfRule type="expression" dxfId="89" priority="7" stopIfTrue="1">
      <formula>$D$9&gt;=5</formula>
    </cfRule>
  </conditionalFormatting>
  <conditionalFormatting sqref="H13:H14">
    <cfRule type="expression" dxfId="88" priority="12" stopIfTrue="1">
      <formula>$B13&gt;=2</formula>
    </cfRule>
  </conditionalFormatting>
  <conditionalFormatting sqref="I9">
    <cfRule type="expression" dxfId="87" priority="15" stopIfTrue="1">
      <formula>$D$9&gt;=4</formula>
    </cfRule>
  </conditionalFormatting>
  <conditionalFormatting sqref="I13:I14">
    <cfRule type="expression" dxfId="86" priority="13" stopIfTrue="1">
      <formula>$B13&gt;=3</formula>
    </cfRule>
  </conditionalFormatting>
  <conditionalFormatting sqref="J9">
    <cfRule type="expression" dxfId="85" priority="9" stopIfTrue="1">
      <formula>$D$9&gt;=3</formula>
    </cfRule>
  </conditionalFormatting>
  <conditionalFormatting sqref="J13:J14">
    <cfRule type="expression" dxfId="84" priority="4" stopIfTrue="1">
      <formula>$B13&gt;=4</formula>
    </cfRule>
  </conditionalFormatting>
  <conditionalFormatting sqref="K9">
    <cfRule type="expression" dxfId="83" priority="14" stopIfTrue="1">
      <formula>$D$9&gt;=2</formula>
    </cfRule>
  </conditionalFormatting>
  <conditionalFormatting sqref="K13:K14">
    <cfRule type="expression" dxfId="82" priority="6" stopIfTrue="1">
      <formula>$B13&gt;=5</formula>
    </cfRule>
  </conditionalFormatting>
  <conditionalFormatting sqref="L9">
    <cfRule type="expression" dxfId="81" priority="11" stopIfTrue="1">
      <formula>$D$9&gt;=1</formula>
    </cfRule>
  </conditionalFormatting>
  <conditionalFormatting sqref="L13:L14">
    <cfRule type="expression" dxfId="80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B578-D74D-411A-A07F-46B0CC4C5CBD}">
  <sheetPr>
    <pageSetUpPr fitToPage="1"/>
  </sheetPr>
  <dimension ref="A1:U55"/>
  <sheetViews>
    <sheetView showGridLines="0" zoomScale="115" zoomScaleNormal="115" workbookViewId="0">
      <pane xSplit="1" ySplit="21" topLeftCell="E22" activePane="bottomRight" state="frozen"/>
      <selection activeCell="O59" sqref="O59"/>
      <selection pane="topRight" activeCell="O59" sqref="O59"/>
      <selection pane="bottomLeft" activeCell="O59" sqref="O59"/>
      <selection pane="bottomRight" activeCell="F3" sqref="F3:R3"/>
    </sheetView>
  </sheetViews>
  <sheetFormatPr defaultColWidth="9" defaultRowHeight="13.2" x14ac:dyDescent="0.25"/>
  <cols>
    <col min="1" max="4" width="9" style="10" hidden="1" customWidth="1"/>
    <col min="5" max="5" width="7.21875" style="11" customWidth="1"/>
    <col min="6" max="17" width="6.6640625" style="11" customWidth="1"/>
    <col min="18" max="18" width="7.44140625" style="11" customWidth="1"/>
    <col min="19" max="19" width="11.5546875" style="11" hidden="1" customWidth="1"/>
    <col min="20" max="20" width="3.44140625" style="11" hidden="1" customWidth="1"/>
    <col min="21" max="21" width="40.5546875" style="11" customWidth="1"/>
    <col min="22" max="22" width="3.44140625" style="11" customWidth="1"/>
    <col min="23" max="257" width="11.44140625" style="11" customWidth="1"/>
    <col min="258" max="16384" width="9" style="11"/>
  </cols>
  <sheetData>
    <row r="1" spans="1:21" ht="24.6" customHeight="1" x14ac:dyDescent="0.25">
      <c r="A1" s="93">
        <f>1</f>
        <v>1</v>
      </c>
      <c r="B1" s="94"/>
      <c r="C1" s="94"/>
      <c r="D1" s="94"/>
      <c r="E1" s="95" t="str">
        <f>LANG!A4</f>
        <v>HYGIENEKONTROLLE</v>
      </c>
      <c r="F1" s="96"/>
      <c r="G1" s="96"/>
      <c r="H1" s="96"/>
      <c r="I1" s="96"/>
      <c r="J1" s="96"/>
      <c r="K1" s="96"/>
      <c r="L1" s="96"/>
      <c r="M1" s="96"/>
      <c r="N1" s="96"/>
      <c r="O1" s="156" t="str" cm="1">
        <f t="array" aca="1" ref="O1" ca="1">UPPER(INDIRECT(ADDRESS(6+R2,1,4,1,"LANG")))</f>
        <v>AUGUST</v>
      </c>
      <c r="P1" s="155"/>
      <c r="Q1" s="155"/>
      <c r="R1" s="97">
        <f>anno</f>
        <v>2026</v>
      </c>
    </row>
    <row r="2" spans="1:21" x14ac:dyDescent="0.25">
      <c r="A2" s="10">
        <f t="shared" ref="A2:A52" si="0">1+A1</f>
        <v>2</v>
      </c>
      <c r="R2" s="154">
        <v>8</v>
      </c>
    </row>
    <row r="3" spans="1:21" ht="19.8" customHeight="1" x14ac:dyDescent="0.25">
      <c r="A3" s="10">
        <f t="shared" si="0"/>
        <v>3</v>
      </c>
      <c r="E3" s="119" t="str">
        <f>LANG!A3</f>
        <v>Zone: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21" hidden="1" x14ac:dyDescent="0.25">
      <c r="A4" s="10">
        <f>1+A3</f>
        <v>4</v>
      </c>
    </row>
    <row r="5" spans="1:21" ht="12.75" hidden="1" customHeight="1" x14ac:dyDescent="0.25">
      <c r="A5" s="10">
        <f t="shared" si="0"/>
        <v>5</v>
      </c>
      <c r="E5" s="14"/>
      <c r="F5" s="15"/>
      <c r="G5" s="15"/>
      <c r="H5" s="15"/>
      <c r="I5" s="15"/>
      <c r="J5" s="15"/>
      <c r="K5" s="15"/>
      <c r="L5" s="15"/>
      <c r="M5" s="16"/>
      <c r="N5" s="17"/>
      <c r="O5" s="17"/>
      <c r="P5" s="17"/>
      <c r="Q5" s="17"/>
      <c r="R5" s="17"/>
      <c r="T5" s="18"/>
      <c r="U5" s="103"/>
    </row>
    <row r="6" spans="1:21" ht="6" hidden="1" customHeight="1" x14ac:dyDescent="0.25">
      <c r="A6" s="10">
        <f t="shared" si="0"/>
        <v>6</v>
      </c>
      <c r="E6" s="19"/>
      <c r="F6" s="17"/>
      <c r="G6" s="17"/>
      <c r="H6" s="17"/>
      <c r="I6" s="17"/>
      <c r="J6" s="17"/>
      <c r="K6" s="17"/>
      <c r="L6" s="17"/>
      <c r="M6" s="20"/>
      <c r="N6" s="17"/>
      <c r="O6" s="17"/>
      <c r="P6" s="17"/>
      <c r="Q6" s="17"/>
      <c r="R6" s="17"/>
      <c r="T6" s="21"/>
      <c r="U6" s="103"/>
    </row>
    <row r="7" spans="1:21" hidden="1" x14ac:dyDescent="0.25">
      <c r="A7" s="10">
        <f t="shared" si="0"/>
        <v>7</v>
      </c>
      <c r="E7" s="43" t="str">
        <f>LANG!A58</f>
        <v>Unterschrift der verantwortlichen Person:</v>
      </c>
      <c r="F7" s="22" t="str">
        <f>LANG!A59</f>
        <v>Mo</v>
      </c>
      <c r="G7" s="23" t="str">
        <f>LANG!A60</f>
        <v>Di</v>
      </c>
      <c r="H7" s="23" t="str">
        <f>LANG!A61</f>
        <v>Mi</v>
      </c>
      <c r="I7" s="23" t="str">
        <f>LANG!A62</f>
        <v>Do</v>
      </c>
      <c r="J7" s="23" t="str">
        <f>LANG!A63</f>
        <v>Fr</v>
      </c>
      <c r="K7" s="23" t="str">
        <f>LANG!A64</f>
        <v>Sa</v>
      </c>
      <c r="L7" s="41" t="str">
        <f>LANG!A65</f>
        <v>So</v>
      </c>
      <c r="M7" s="24"/>
      <c r="N7" s="12"/>
      <c r="O7" s="13"/>
      <c r="P7" s="13"/>
      <c r="Q7" s="13"/>
      <c r="R7" s="25"/>
      <c r="T7" s="21"/>
      <c r="U7" s="103"/>
    </row>
    <row r="8" spans="1:21" ht="6" hidden="1" customHeight="1" x14ac:dyDescent="0.25">
      <c r="A8" s="10">
        <f t="shared" si="0"/>
        <v>8</v>
      </c>
      <c r="E8" s="70">
        <f>Q1</f>
        <v>0</v>
      </c>
      <c r="F8" s="26">
        <f>R1</f>
        <v>2026</v>
      </c>
      <c r="G8" s="17"/>
      <c r="H8" s="17"/>
      <c r="I8" s="17"/>
      <c r="J8" s="17"/>
      <c r="K8" s="17"/>
      <c r="L8" s="17"/>
      <c r="M8" s="17"/>
      <c r="N8" s="13"/>
      <c r="O8" s="17"/>
      <c r="P8" s="17"/>
      <c r="Q8" s="17"/>
      <c r="R8" s="20"/>
      <c r="T8" s="21"/>
      <c r="U8" s="103"/>
    </row>
    <row r="9" spans="1:21" hidden="1" x14ac:dyDescent="0.25">
      <c r="A9" s="10">
        <f t="shared" si="0"/>
        <v>9</v>
      </c>
      <c r="B9" s="10">
        <f t="shared" ref="B9:B15" si="1">$D$16-$C9</f>
        <v>30</v>
      </c>
      <c r="C9" s="10">
        <v>1</v>
      </c>
      <c r="D9" s="10">
        <f>7-WEEKDAY(DATE($F$8,$E$8,1),3)</f>
        <v>7</v>
      </c>
      <c r="E9" s="28" t="str">
        <f>CONCATENATE(IF(WEEKDAY(DATE($F$8,$E$8,1),2)=7,"","1 - "),D9)</f>
        <v>1 - 7</v>
      </c>
      <c r="F9" s="72"/>
      <c r="G9" s="73"/>
      <c r="H9" s="73"/>
      <c r="I9" s="73"/>
      <c r="J9" s="73"/>
      <c r="K9" s="73"/>
      <c r="L9" s="74"/>
      <c r="M9" s="29"/>
      <c r="N9" s="75"/>
      <c r="O9" s="76"/>
      <c r="P9" s="76"/>
      <c r="Q9" s="76"/>
      <c r="R9" s="77"/>
      <c r="T9" s="21"/>
      <c r="U9" s="103"/>
    </row>
    <row r="10" spans="1:21" ht="12.75" hidden="1" customHeight="1" x14ac:dyDescent="0.25">
      <c r="A10" s="10">
        <f t="shared" si="0"/>
        <v>10</v>
      </c>
      <c r="B10" s="10">
        <f t="shared" si="1"/>
        <v>23</v>
      </c>
      <c r="C10" s="10">
        <f t="shared" ref="C10:C15" si="2">D9+1</f>
        <v>8</v>
      </c>
      <c r="D10" s="10">
        <f>C10+6</f>
        <v>14</v>
      </c>
      <c r="E10" s="30" t="str">
        <f>CONCATENATE(C10," - ",D10)</f>
        <v>8 - 14</v>
      </c>
      <c r="F10" s="78"/>
      <c r="G10" s="79"/>
      <c r="H10" s="79"/>
      <c r="I10" s="79"/>
      <c r="J10" s="79"/>
      <c r="K10" s="79"/>
      <c r="L10" s="80"/>
      <c r="M10" s="31"/>
      <c r="N10" s="81"/>
      <c r="O10" s="82"/>
      <c r="P10" s="82"/>
      <c r="Q10" s="82"/>
      <c r="R10" s="83"/>
      <c r="T10" s="21"/>
      <c r="U10" s="103"/>
    </row>
    <row r="11" spans="1:21" ht="12.75" hidden="1" customHeight="1" x14ac:dyDescent="0.25">
      <c r="A11" s="10">
        <f t="shared" si="0"/>
        <v>11</v>
      </c>
      <c r="B11" s="10">
        <f t="shared" si="1"/>
        <v>16</v>
      </c>
      <c r="C11" s="10">
        <f t="shared" si="2"/>
        <v>15</v>
      </c>
      <c r="D11" s="10">
        <f>C11+6</f>
        <v>21</v>
      </c>
      <c r="E11" s="30" t="str">
        <f>CONCATENATE(C11," - ",D11)</f>
        <v>15 - 21</v>
      </c>
      <c r="F11" s="78"/>
      <c r="G11" s="79"/>
      <c r="H11" s="79"/>
      <c r="I11" s="79"/>
      <c r="J11" s="79"/>
      <c r="K11" s="79"/>
      <c r="L11" s="80"/>
      <c r="M11" s="31"/>
      <c r="N11" s="81"/>
      <c r="O11" s="82"/>
      <c r="P11" s="82"/>
      <c r="Q11" s="82"/>
      <c r="R11" s="83"/>
      <c r="T11" s="21"/>
      <c r="U11" s="103"/>
    </row>
    <row r="12" spans="1:21" ht="12.75" hidden="1" customHeight="1" x14ac:dyDescent="0.25">
      <c r="A12" s="10">
        <f t="shared" si="0"/>
        <v>12</v>
      </c>
      <c r="B12" s="10">
        <f t="shared" si="1"/>
        <v>9</v>
      </c>
      <c r="C12" s="10">
        <f t="shared" si="2"/>
        <v>22</v>
      </c>
      <c r="D12" s="10">
        <f>C12+6</f>
        <v>28</v>
      </c>
      <c r="E12" s="30" t="str">
        <f>CONCATENATE(C12," - ",D12)</f>
        <v>22 - 28</v>
      </c>
      <c r="F12" s="78"/>
      <c r="G12" s="79"/>
      <c r="H12" s="79"/>
      <c r="I12" s="79"/>
      <c r="J12" s="79"/>
      <c r="K12" s="79"/>
      <c r="L12" s="80"/>
      <c r="M12" s="31"/>
      <c r="N12" s="81"/>
      <c r="O12" s="82"/>
      <c r="P12" s="82"/>
      <c r="Q12" s="82"/>
      <c r="R12" s="83"/>
      <c r="T12" s="21"/>
      <c r="U12" s="103"/>
    </row>
    <row r="13" spans="1:21" hidden="1" x14ac:dyDescent="0.25">
      <c r="A13" s="10">
        <f t="shared" si="0"/>
        <v>13</v>
      </c>
      <c r="B13" s="10">
        <f t="shared" si="1"/>
        <v>2</v>
      </c>
      <c r="C13" s="10">
        <f t="shared" si="2"/>
        <v>29</v>
      </c>
      <c r="D13" s="10">
        <f>C13+6</f>
        <v>35</v>
      </c>
      <c r="E13" s="30" t="str">
        <f>IF($C13&gt;$D$16,"",CONCATENATE($C13,IF($C13=$D$16,"",CONCATENATE(" - ",IF($C14&gt;=$D$16,$D13,$D$16)))))</f>
        <v>29 - 35</v>
      </c>
      <c r="F13" s="84"/>
      <c r="G13" s="85"/>
      <c r="H13" s="85"/>
      <c r="I13" s="85"/>
      <c r="J13" s="85"/>
      <c r="K13" s="85"/>
      <c r="L13" s="86"/>
      <c r="M13" s="31"/>
      <c r="N13" s="81"/>
      <c r="O13" s="82"/>
      <c r="P13" s="82"/>
      <c r="Q13" s="82"/>
      <c r="R13" s="83"/>
      <c r="T13" s="21"/>
      <c r="U13" s="103"/>
    </row>
    <row r="14" spans="1:21" ht="12.75" hidden="1" customHeight="1" x14ac:dyDescent="0.25">
      <c r="A14" s="10">
        <f t="shared" si="0"/>
        <v>14</v>
      </c>
      <c r="B14" s="10">
        <f t="shared" si="1"/>
        <v>-5</v>
      </c>
      <c r="C14" s="10">
        <f t="shared" si="2"/>
        <v>36</v>
      </c>
      <c r="D14" s="10">
        <f>C14+6</f>
        <v>42</v>
      </c>
      <c r="E14" s="30" t="str">
        <f>IF($C14&gt;$D$16,"",CONCATENATE($C14,IF($C14=$D$16,"",CONCATENATE(" - ",IF($C15&gt;=$D$16,$D14,$D$16)))))</f>
        <v/>
      </c>
      <c r="F14" s="87"/>
      <c r="G14" s="88"/>
      <c r="H14" s="88"/>
      <c r="I14" s="88"/>
      <c r="J14" s="88"/>
      <c r="K14" s="88"/>
      <c r="L14" s="89"/>
      <c r="M14" s="32"/>
      <c r="N14" s="90"/>
      <c r="O14" s="91"/>
      <c r="P14" s="91"/>
      <c r="Q14" s="91"/>
      <c r="R14" s="92"/>
      <c r="T14" s="21"/>
      <c r="U14" s="103"/>
    </row>
    <row r="15" spans="1:21" ht="6" hidden="1" customHeight="1" x14ac:dyDescent="0.25">
      <c r="A15" s="10">
        <f t="shared" si="0"/>
        <v>15</v>
      </c>
      <c r="B15" s="10">
        <f t="shared" si="1"/>
        <v>-12</v>
      </c>
      <c r="C15" s="10">
        <f t="shared" si="2"/>
        <v>43</v>
      </c>
      <c r="E15" s="27"/>
      <c r="F15" s="33"/>
      <c r="G15" s="33"/>
      <c r="H15" s="33"/>
      <c r="I15" s="33"/>
      <c r="J15" s="33"/>
      <c r="K15" s="33"/>
      <c r="L15" s="33"/>
      <c r="M15" s="34"/>
      <c r="N15" s="17"/>
      <c r="O15" s="17"/>
      <c r="P15" s="17"/>
      <c r="Q15" s="17"/>
      <c r="R15" s="17"/>
      <c r="T15" s="21"/>
      <c r="U15" s="68"/>
    </row>
    <row r="16" spans="1:21" hidden="1" x14ac:dyDescent="0.25">
      <c r="A16" s="10">
        <f t="shared" si="0"/>
        <v>16</v>
      </c>
      <c r="C16" s="10" t="s">
        <v>8</v>
      </c>
      <c r="D16" s="10">
        <f>DATE($F$8,$E$8+1,1)-DATE($F$8,$E$8,1)</f>
        <v>31</v>
      </c>
      <c r="E16" s="12"/>
      <c r="F16" s="35"/>
      <c r="G16" s="36"/>
      <c r="H16" s="36"/>
      <c r="I16" s="36"/>
      <c r="J16" s="36"/>
      <c r="K16" s="36"/>
      <c r="L16" s="37"/>
      <c r="M16" s="38"/>
      <c r="N16" s="17"/>
      <c r="O16" s="17"/>
      <c r="P16" s="17"/>
      <c r="Q16" s="17"/>
      <c r="R16" s="17"/>
      <c r="T16" s="39"/>
      <c r="U16" s="68"/>
    </row>
    <row r="17" spans="1:21" x14ac:dyDescent="0.25">
      <c r="A17" s="10">
        <f>1+A16</f>
        <v>17</v>
      </c>
    </row>
    <row r="18" spans="1:21" ht="13.95" hidden="1" customHeight="1" collapsed="1" x14ac:dyDescent="0.25">
      <c r="A18" s="10">
        <f t="shared" si="0"/>
        <v>18</v>
      </c>
      <c r="E18" s="14" t="str">
        <f>UPPER(CONCATENATE(LANG!A6,": ",R1))</f>
        <v>0: 2026</v>
      </c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T18" s="18"/>
      <c r="U18" s="104"/>
    </row>
    <row r="19" spans="1:21" ht="6" hidden="1" customHeight="1" x14ac:dyDescent="0.25">
      <c r="A19" s="10">
        <f>1+A18</f>
        <v>19</v>
      </c>
      <c r="E19" s="27"/>
      <c r="F19" s="17"/>
      <c r="G19" s="17"/>
      <c r="H19" s="17"/>
      <c r="I19" s="17"/>
      <c r="J19" s="17"/>
      <c r="K19" s="20"/>
      <c r="L19" s="20"/>
      <c r="M19" s="20"/>
      <c r="N19" s="20"/>
      <c r="O19" s="20"/>
      <c r="P19" s="20"/>
      <c r="Q19" s="20"/>
      <c r="R19" s="20"/>
      <c r="T19" s="21"/>
      <c r="U19" s="105"/>
    </row>
    <row r="20" spans="1:21" ht="110.4" customHeight="1" x14ac:dyDescent="0.25">
      <c r="A20" s="10">
        <f>1+A19</f>
        <v>20</v>
      </c>
      <c r="E20" s="112"/>
      <c r="F20" s="120" t="str">
        <f>CONCATENATE(" ",LANG!A19)</f>
        <v xml:space="preserve"> BÖDEN</v>
      </c>
      <c r="G20" s="121" t="str">
        <f>CONCATENATE(" ",LANG!A20)</f>
        <v xml:space="preserve"> WÄNDE</v>
      </c>
      <c r="H20" s="121" t="str">
        <f>CONCATENATE(" ",LANG!A21)</f>
        <v xml:space="preserve"> PASTEURISER</v>
      </c>
      <c r="I20" s="122" t="str">
        <f>CONCATENATE(" ",LANG!A22)</f>
        <v xml:space="preserve"> UMGEBUNGEN</v>
      </c>
      <c r="J20" s="132" t="str">
        <f>CONCATENATE(" ",LANG!A23)</f>
        <v xml:space="preserve"> ARBEITSPLATZ</v>
      </c>
      <c r="K20" s="133" t="str">
        <f>CONCATENATE(" ",LANG!A24)</f>
        <v xml:space="preserve"> FESTE WERKZEUGE</v>
      </c>
      <c r="L20" s="133" t="str">
        <f>CONCATENATE(" ",LANG!A25)</f>
        <v xml:space="preserve"> MOBILE WERKZEUGE</v>
      </c>
      <c r="M20" s="134" t="str">
        <f>CONCATENATE(" ",LANG!A26)</f>
        <v xml:space="preserve"> SPÜLE</v>
      </c>
      <c r="N20" s="132" t="str">
        <f>CONCATENATE(" ",LANG!A27)</f>
        <v xml:space="preserve"> DRUCKER</v>
      </c>
      <c r="O20" s="147" t="str">
        <f>CONCATENATE(" ",LANG!A28)</f>
        <v xml:space="preserve">  </v>
      </c>
      <c r="P20" s="147" t="str">
        <f>CONCATENATE(" ",LANG!A29)</f>
        <v xml:space="preserve">  </v>
      </c>
      <c r="Q20" s="148" t="str">
        <f>CONCATENATE(" ",LANG!A30)</f>
        <v xml:space="preserve">  </v>
      </c>
      <c r="R20" s="113" t="str">
        <f>CONCATENATE(" ",LANG!A31)</f>
        <v xml:space="preserve"> VISED</v>
      </c>
      <c r="T20" s="21"/>
      <c r="U20" s="105"/>
    </row>
    <row r="21" spans="1:21" ht="40.200000000000003" customHeight="1" thickBot="1" x14ac:dyDescent="0.3">
      <c r="A21" s="10">
        <f t="shared" si="0"/>
        <v>21</v>
      </c>
      <c r="E21" s="157"/>
      <c r="F21" s="115"/>
      <c r="G21" s="116"/>
      <c r="H21" s="116"/>
      <c r="I21" s="117"/>
      <c r="J21" s="135"/>
      <c r="K21" s="136"/>
      <c r="L21" s="136"/>
      <c r="M21" s="137"/>
      <c r="N21" s="135"/>
      <c r="O21" s="136"/>
      <c r="P21" s="136"/>
      <c r="Q21" s="149"/>
      <c r="R21" s="118"/>
      <c r="T21" s="21"/>
      <c r="U21" s="105"/>
    </row>
    <row r="22" spans="1:21" ht="18.600000000000001" customHeight="1" x14ac:dyDescent="0.25">
      <c r="A22" s="10">
        <f t="shared" si="0"/>
        <v>22</v>
      </c>
      <c r="D22" s="10">
        <f t="shared" ref="D22:D47" si="3">WEEKDAY(DATE($F$8,$E$8,$A22-21),2)</f>
        <v>1</v>
      </c>
      <c r="E22" s="114" t="str">
        <f>CONCATENATE(CHOOSE($D22,$F$7,$G$7,$H$7,$I$7,$J$7,$K$7,$L$7)," ",$A22-21)</f>
        <v>Mo 1</v>
      </c>
      <c r="F22" s="123"/>
      <c r="G22" s="124"/>
      <c r="H22" s="124"/>
      <c r="I22" s="125"/>
      <c r="J22" s="138"/>
      <c r="K22" s="139"/>
      <c r="L22" s="139"/>
      <c r="M22" s="140"/>
      <c r="N22" s="138"/>
      <c r="O22" s="139"/>
      <c r="P22" s="139"/>
      <c r="Q22" s="150"/>
      <c r="R22" s="109"/>
      <c r="T22" s="21"/>
      <c r="U22" s="105"/>
    </row>
    <row r="23" spans="1:21" ht="18.600000000000001" customHeight="1" x14ac:dyDescent="0.25">
      <c r="A23" s="10">
        <f t="shared" si="0"/>
        <v>23</v>
      </c>
      <c r="D23" s="10">
        <f t="shared" si="3"/>
        <v>2</v>
      </c>
      <c r="E23" s="40" t="str">
        <f t="shared" ref="E23:E47" si="4">CONCATENATE(CHOOSE($D23,$F$7,$G$7,$H$7,$I$7,$J$7,$K$7,$L$7)," ",$A23-21)</f>
        <v>Di 2</v>
      </c>
      <c r="F23" s="126"/>
      <c r="G23" s="127"/>
      <c r="H23" s="127"/>
      <c r="I23" s="128"/>
      <c r="J23" s="141"/>
      <c r="K23" s="142"/>
      <c r="L23" s="142"/>
      <c r="M23" s="143"/>
      <c r="N23" s="141"/>
      <c r="O23" s="142"/>
      <c r="P23" s="142"/>
      <c r="Q23" s="151"/>
      <c r="R23" s="110"/>
      <c r="T23" s="21"/>
      <c r="U23" s="105"/>
    </row>
    <row r="24" spans="1:21" ht="18.600000000000001" customHeight="1" x14ac:dyDescent="0.25">
      <c r="A24" s="10">
        <f t="shared" si="0"/>
        <v>24</v>
      </c>
      <c r="D24" s="10">
        <f t="shared" si="3"/>
        <v>3</v>
      </c>
      <c r="E24" s="40" t="str">
        <f t="shared" si="4"/>
        <v>Mi 3</v>
      </c>
      <c r="F24" s="126"/>
      <c r="G24" s="127"/>
      <c r="H24" s="127"/>
      <c r="I24" s="128"/>
      <c r="J24" s="141"/>
      <c r="K24" s="142"/>
      <c r="L24" s="142"/>
      <c r="M24" s="143"/>
      <c r="N24" s="141"/>
      <c r="O24" s="142"/>
      <c r="P24" s="142"/>
      <c r="Q24" s="151"/>
      <c r="R24" s="110"/>
      <c r="T24" s="21"/>
      <c r="U24" s="105"/>
    </row>
    <row r="25" spans="1:21" ht="18.600000000000001" customHeight="1" x14ac:dyDescent="0.25">
      <c r="A25" s="10">
        <f t="shared" si="0"/>
        <v>25</v>
      </c>
      <c r="D25" s="10">
        <f t="shared" si="3"/>
        <v>4</v>
      </c>
      <c r="E25" s="40" t="str">
        <f t="shared" si="4"/>
        <v>Do 4</v>
      </c>
      <c r="F25" s="126"/>
      <c r="G25" s="127"/>
      <c r="H25" s="127"/>
      <c r="I25" s="128"/>
      <c r="J25" s="141"/>
      <c r="K25" s="142"/>
      <c r="L25" s="142"/>
      <c r="M25" s="143"/>
      <c r="N25" s="141"/>
      <c r="O25" s="142"/>
      <c r="P25" s="142"/>
      <c r="Q25" s="151"/>
      <c r="R25" s="110"/>
      <c r="T25" s="21"/>
      <c r="U25" s="105"/>
    </row>
    <row r="26" spans="1:21" ht="18.600000000000001" customHeight="1" x14ac:dyDescent="0.25">
      <c r="A26" s="10">
        <f t="shared" si="0"/>
        <v>26</v>
      </c>
      <c r="D26" s="10">
        <f t="shared" si="3"/>
        <v>5</v>
      </c>
      <c r="E26" s="40" t="str">
        <f t="shared" si="4"/>
        <v>Fr 5</v>
      </c>
      <c r="F26" s="126"/>
      <c r="G26" s="127"/>
      <c r="H26" s="127"/>
      <c r="I26" s="128"/>
      <c r="J26" s="141"/>
      <c r="K26" s="142"/>
      <c r="L26" s="142"/>
      <c r="M26" s="143"/>
      <c r="N26" s="141"/>
      <c r="O26" s="142"/>
      <c r="P26" s="142"/>
      <c r="Q26" s="151"/>
      <c r="R26" s="110"/>
      <c r="T26" s="21"/>
      <c r="U26" s="105"/>
    </row>
    <row r="27" spans="1:21" ht="18.600000000000001" customHeight="1" x14ac:dyDescent="0.25">
      <c r="A27" s="10">
        <f t="shared" si="0"/>
        <v>27</v>
      </c>
      <c r="D27" s="10">
        <f t="shared" si="3"/>
        <v>6</v>
      </c>
      <c r="E27" s="40" t="str">
        <f t="shared" si="4"/>
        <v>Sa 6</v>
      </c>
      <c r="F27" s="126"/>
      <c r="G27" s="127"/>
      <c r="H27" s="127"/>
      <c r="I27" s="128"/>
      <c r="J27" s="141"/>
      <c r="K27" s="142"/>
      <c r="L27" s="142"/>
      <c r="M27" s="143"/>
      <c r="N27" s="141"/>
      <c r="O27" s="142"/>
      <c r="P27" s="142"/>
      <c r="Q27" s="151"/>
      <c r="R27" s="110"/>
      <c r="T27" s="21"/>
      <c r="U27" s="105"/>
    </row>
    <row r="28" spans="1:21" ht="18.600000000000001" customHeight="1" x14ac:dyDescent="0.25">
      <c r="A28" s="10">
        <f t="shared" si="0"/>
        <v>28</v>
      </c>
      <c r="D28" s="10">
        <f t="shared" si="3"/>
        <v>7</v>
      </c>
      <c r="E28" s="40" t="str">
        <f t="shared" si="4"/>
        <v>So 7</v>
      </c>
      <c r="F28" s="126"/>
      <c r="G28" s="127"/>
      <c r="H28" s="127"/>
      <c r="I28" s="128"/>
      <c r="J28" s="141"/>
      <c r="K28" s="142"/>
      <c r="L28" s="142"/>
      <c r="M28" s="143"/>
      <c r="N28" s="141"/>
      <c r="O28" s="142"/>
      <c r="P28" s="142"/>
      <c r="Q28" s="151"/>
      <c r="R28" s="110"/>
      <c r="T28" s="21"/>
      <c r="U28" s="105"/>
    </row>
    <row r="29" spans="1:21" ht="18.600000000000001" customHeight="1" x14ac:dyDescent="0.25">
      <c r="A29" s="10">
        <f t="shared" si="0"/>
        <v>29</v>
      </c>
      <c r="D29" s="10">
        <f t="shared" si="3"/>
        <v>1</v>
      </c>
      <c r="E29" s="40" t="str">
        <f t="shared" si="4"/>
        <v>Mo 8</v>
      </c>
      <c r="F29" s="126"/>
      <c r="G29" s="127"/>
      <c r="H29" s="127"/>
      <c r="I29" s="128"/>
      <c r="J29" s="141"/>
      <c r="K29" s="142"/>
      <c r="L29" s="142"/>
      <c r="M29" s="143"/>
      <c r="N29" s="141"/>
      <c r="O29" s="142"/>
      <c r="P29" s="142"/>
      <c r="Q29" s="151"/>
      <c r="R29" s="110"/>
      <c r="T29" s="21"/>
      <c r="U29" s="105"/>
    </row>
    <row r="30" spans="1:21" ht="18.600000000000001" customHeight="1" x14ac:dyDescent="0.25">
      <c r="A30" s="10">
        <f t="shared" si="0"/>
        <v>30</v>
      </c>
      <c r="D30" s="10">
        <f t="shared" si="3"/>
        <v>2</v>
      </c>
      <c r="E30" s="40" t="str">
        <f t="shared" si="4"/>
        <v>Di 9</v>
      </c>
      <c r="F30" s="126"/>
      <c r="G30" s="127"/>
      <c r="H30" s="127"/>
      <c r="I30" s="128"/>
      <c r="J30" s="141"/>
      <c r="K30" s="142"/>
      <c r="L30" s="142"/>
      <c r="M30" s="143"/>
      <c r="N30" s="141"/>
      <c r="O30" s="142"/>
      <c r="P30" s="142"/>
      <c r="Q30" s="151"/>
      <c r="R30" s="110"/>
      <c r="T30" s="21"/>
      <c r="U30" s="105"/>
    </row>
    <row r="31" spans="1:21" ht="18.600000000000001" customHeight="1" x14ac:dyDescent="0.25">
      <c r="A31" s="10">
        <f t="shared" si="0"/>
        <v>31</v>
      </c>
      <c r="D31" s="10">
        <f t="shared" si="3"/>
        <v>3</v>
      </c>
      <c r="E31" s="40" t="str">
        <f t="shared" si="4"/>
        <v>Mi 10</v>
      </c>
      <c r="F31" s="126"/>
      <c r="G31" s="127"/>
      <c r="H31" s="127"/>
      <c r="I31" s="128"/>
      <c r="J31" s="141"/>
      <c r="K31" s="142"/>
      <c r="L31" s="142"/>
      <c r="M31" s="143"/>
      <c r="N31" s="152"/>
      <c r="O31" s="142"/>
      <c r="P31" s="142"/>
      <c r="Q31" s="151"/>
      <c r="R31" s="110"/>
      <c r="T31" s="21"/>
      <c r="U31" s="105"/>
    </row>
    <row r="32" spans="1:21" ht="18.600000000000001" customHeight="1" x14ac:dyDescent="0.25">
      <c r="A32" s="10">
        <f t="shared" si="0"/>
        <v>32</v>
      </c>
      <c r="D32" s="10">
        <f t="shared" si="3"/>
        <v>4</v>
      </c>
      <c r="E32" s="40" t="str">
        <f t="shared" si="4"/>
        <v>Do 11</v>
      </c>
      <c r="F32" s="126"/>
      <c r="G32" s="127"/>
      <c r="H32" s="127"/>
      <c r="I32" s="128"/>
      <c r="J32" s="141"/>
      <c r="K32" s="142"/>
      <c r="L32" s="142"/>
      <c r="M32" s="143"/>
      <c r="N32" s="141"/>
      <c r="O32" s="142"/>
      <c r="P32" s="142"/>
      <c r="Q32" s="151"/>
      <c r="R32" s="110"/>
      <c r="T32" s="21"/>
      <c r="U32" s="105"/>
    </row>
    <row r="33" spans="1:21" ht="18.600000000000001" customHeight="1" x14ac:dyDescent="0.25">
      <c r="A33" s="10">
        <f t="shared" si="0"/>
        <v>33</v>
      </c>
      <c r="D33" s="10">
        <f t="shared" si="3"/>
        <v>5</v>
      </c>
      <c r="E33" s="40" t="str">
        <f t="shared" si="4"/>
        <v>Fr 12</v>
      </c>
      <c r="F33" s="126"/>
      <c r="G33" s="127"/>
      <c r="H33" s="127"/>
      <c r="I33" s="128"/>
      <c r="J33" s="141"/>
      <c r="K33" s="142"/>
      <c r="L33" s="142"/>
      <c r="M33" s="143"/>
      <c r="N33" s="141"/>
      <c r="O33" s="142"/>
      <c r="P33" s="142"/>
      <c r="Q33" s="151"/>
      <c r="R33" s="110"/>
      <c r="T33" s="21"/>
      <c r="U33" s="105"/>
    </row>
    <row r="34" spans="1:21" ht="18.600000000000001" customHeight="1" x14ac:dyDescent="0.25">
      <c r="A34" s="10">
        <f t="shared" si="0"/>
        <v>34</v>
      </c>
      <c r="D34" s="10">
        <f t="shared" si="3"/>
        <v>6</v>
      </c>
      <c r="E34" s="40" t="str">
        <f t="shared" si="4"/>
        <v>Sa 13</v>
      </c>
      <c r="F34" s="126"/>
      <c r="G34" s="127"/>
      <c r="H34" s="127"/>
      <c r="I34" s="128"/>
      <c r="J34" s="141"/>
      <c r="K34" s="142"/>
      <c r="L34" s="142"/>
      <c r="M34" s="143"/>
      <c r="N34" s="141"/>
      <c r="O34" s="142"/>
      <c r="P34" s="142"/>
      <c r="Q34" s="151"/>
      <c r="R34" s="110"/>
      <c r="T34" s="21"/>
      <c r="U34" s="105"/>
    </row>
    <row r="35" spans="1:21" ht="18.600000000000001" customHeight="1" x14ac:dyDescent="0.25">
      <c r="A35" s="10">
        <f t="shared" si="0"/>
        <v>35</v>
      </c>
      <c r="D35" s="10">
        <f t="shared" si="3"/>
        <v>7</v>
      </c>
      <c r="E35" s="40" t="str">
        <f t="shared" si="4"/>
        <v>So 14</v>
      </c>
      <c r="F35" s="126"/>
      <c r="G35" s="127"/>
      <c r="H35" s="127"/>
      <c r="I35" s="128"/>
      <c r="J35" s="141"/>
      <c r="K35" s="142"/>
      <c r="L35" s="142"/>
      <c r="M35" s="143"/>
      <c r="N35" s="141"/>
      <c r="O35" s="142"/>
      <c r="P35" s="142"/>
      <c r="Q35" s="151"/>
      <c r="R35" s="110"/>
      <c r="T35" s="21"/>
      <c r="U35" s="105"/>
    </row>
    <row r="36" spans="1:21" ht="18.600000000000001" customHeight="1" x14ac:dyDescent="0.25">
      <c r="A36" s="10">
        <f t="shared" si="0"/>
        <v>36</v>
      </c>
      <c r="D36" s="10">
        <f t="shared" si="3"/>
        <v>1</v>
      </c>
      <c r="E36" s="40" t="str">
        <f t="shared" si="4"/>
        <v>Mo 15</v>
      </c>
      <c r="F36" s="126"/>
      <c r="G36" s="127"/>
      <c r="H36" s="127"/>
      <c r="I36" s="128"/>
      <c r="J36" s="141"/>
      <c r="K36" s="142"/>
      <c r="L36" s="142"/>
      <c r="M36" s="143"/>
      <c r="N36" s="141"/>
      <c r="O36" s="142"/>
      <c r="P36" s="142"/>
      <c r="Q36" s="151"/>
      <c r="R36" s="110"/>
      <c r="T36" s="21"/>
      <c r="U36" s="105"/>
    </row>
    <row r="37" spans="1:21" ht="18.600000000000001" customHeight="1" x14ac:dyDescent="0.25">
      <c r="A37" s="10">
        <f t="shared" si="0"/>
        <v>37</v>
      </c>
      <c r="D37" s="10">
        <f t="shared" si="3"/>
        <v>2</v>
      </c>
      <c r="E37" s="40" t="str">
        <f t="shared" si="4"/>
        <v>Di 16</v>
      </c>
      <c r="F37" s="126"/>
      <c r="G37" s="127"/>
      <c r="H37" s="127"/>
      <c r="I37" s="128"/>
      <c r="J37" s="141"/>
      <c r="K37" s="142"/>
      <c r="L37" s="142"/>
      <c r="M37" s="143"/>
      <c r="N37" s="141"/>
      <c r="O37" s="142"/>
      <c r="P37" s="142"/>
      <c r="Q37" s="151"/>
      <c r="R37" s="110"/>
      <c r="T37" s="21"/>
      <c r="U37" s="105"/>
    </row>
    <row r="38" spans="1:21" ht="18.600000000000001" customHeight="1" x14ac:dyDescent="0.25">
      <c r="A38" s="10">
        <f t="shared" si="0"/>
        <v>38</v>
      </c>
      <c r="D38" s="10">
        <f t="shared" si="3"/>
        <v>3</v>
      </c>
      <c r="E38" s="40" t="str">
        <f t="shared" si="4"/>
        <v>Mi 17</v>
      </c>
      <c r="F38" s="126"/>
      <c r="G38" s="127"/>
      <c r="H38" s="127"/>
      <c r="I38" s="128"/>
      <c r="J38" s="141"/>
      <c r="K38" s="142"/>
      <c r="L38" s="142"/>
      <c r="M38" s="143"/>
      <c r="N38" s="141"/>
      <c r="O38" s="142"/>
      <c r="P38" s="142"/>
      <c r="Q38" s="151"/>
      <c r="R38" s="110"/>
      <c r="T38" s="21"/>
      <c r="U38" s="105"/>
    </row>
    <row r="39" spans="1:21" ht="18.600000000000001" customHeight="1" x14ac:dyDescent="0.25">
      <c r="A39" s="10">
        <f t="shared" si="0"/>
        <v>39</v>
      </c>
      <c r="D39" s="10">
        <f t="shared" si="3"/>
        <v>4</v>
      </c>
      <c r="E39" s="40" t="str">
        <f t="shared" si="4"/>
        <v>Do 18</v>
      </c>
      <c r="F39" s="126"/>
      <c r="G39" s="127"/>
      <c r="H39" s="127"/>
      <c r="I39" s="128"/>
      <c r="J39" s="141"/>
      <c r="K39" s="142"/>
      <c r="L39" s="142"/>
      <c r="M39" s="143"/>
      <c r="N39" s="141"/>
      <c r="O39" s="142"/>
      <c r="P39" s="142"/>
      <c r="Q39" s="151"/>
      <c r="R39" s="110"/>
      <c r="T39" s="21"/>
      <c r="U39" s="105"/>
    </row>
    <row r="40" spans="1:21" ht="18.600000000000001" customHeight="1" x14ac:dyDescent="0.25">
      <c r="A40" s="10">
        <f t="shared" si="0"/>
        <v>40</v>
      </c>
      <c r="D40" s="10">
        <f t="shared" si="3"/>
        <v>5</v>
      </c>
      <c r="E40" s="40" t="str">
        <f t="shared" si="4"/>
        <v>Fr 19</v>
      </c>
      <c r="F40" s="126"/>
      <c r="G40" s="127"/>
      <c r="H40" s="127"/>
      <c r="I40" s="128"/>
      <c r="J40" s="141"/>
      <c r="K40" s="142"/>
      <c r="L40" s="142"/>
      <c r="M40" s="143"/>
      <c r="N40" s="141"/>
      <c r="O40" s="142"/>
      <c r="P40" s="142"/>
      <c r="Q40" s="151"/>
      <c r="R40" s="110"/>
      <c r="T40" s="21"/>
      <c r="U40" s="105"/>
    </row>
    <row r="41" spans="1:21" ht="18.600000000000001" customHeight="1" x14ac:dyDescent="0.25">
      <c r="A41" s="10">
        <f t="shared" si="0"/>
        <v>41</v>
      </c>
      <c r="D41" s="10">
        <f t="shared" si="3"/>
        <v>6</v>
      </c>
      <c r="E41" s="40" t="str">
        <f t="shared" si="4"/>
        <v>Sa 20</v>
      </c>
      <c r="F41" s="126"/>
      <c r="G41" s="127"/>
      <c r="H41" s="127"/>
      <c r="I41" s="128"/>
      <c r="J41" s="141"/>
      <c r="K41" s="142"/>
      <c r="L41" s="142"/>
      <c r="M41" s="143"/>
      <c r="N41" s="141"/>
      <c r="O41" s="142"/>
      <c r="P41" s="142"/>
      <c r="Q41" s="151"/>
      <c r="R41" s="110"/>
      <c r="T41" s="21"/>
      <c r="U41" s="105"/>
    </row>
    <row r="42" spans="1:21" ht="18.600000000000001" customHeight="1" x14ac:dyDescent="0.25">
      <c r="A42" s="10">
        <f t="shared" si="0"/>
        <v>42</v>
      </c>
      <c r="D42" s="10">
        <f t="shared" si="3"/>
        <v>7</v>
      </c>
      <c r="E42" s="40" t="str">
        <f t="shared" si="4"/>
        <v>So 21</v>
      </c>
      <c r="F42" s="126"/>
      <c r="G42" s="127"/>
      <c r="H42" s="127"/>
      <c r="I42" s="128"/>
      <c r="J42" s="141"/>
      <c r="K42" s="142"/>
      <c r="L42" s="142"/>
      <c r="M42" s="143"/>
      <c r="N42" s="141"/>
      <c r="O42" s="142"/>
      <c r="P42" s="142"/>
      <c r="Q42" s="151"/>
      <c r="R42" s="110"/>
      <c r="T42" s="21"/>
      <c r="U42" s="105"/>
    </row>
    <row r="43" spans="1:21" ht="18.600000000000001" customHeight="1" x14ac:dyDescent="0.25">
      <c r="A43" s="10">
        <f t="shared" si="0"/>
        <v>43</v>
      </c>
      <c r="D43" s="10">
        <f t="shared" si="3"/>
        <v>1</v>
      </c>
      <c r="E43" s="40" t="str">
        <f t="shared" si="4"/>
        <v>Mo 22</v>
      </c>
      <c r="F43" s="126"/>
      <c r="G43" s="127"/>
      <c r="H43" s="127"/>
      <c r="I43" s="128"/>
      <c r="J43" s="141"/>
      <c r="K43" s="142"/>
      <c r="L43" s="142"/>
      <c r="M43" s="143"/>
      <c r="N43" s="141"/>
      <c r="O43" s="142"/>
      <c r="P43" s="142"/>
      <c r="Q43" s="151"/>
      <c r="R43" s="110"/>
      <c r="T43" s="21"/>
      <c r="U43" s="105"/>
    </row>
    <row r="44" spans="1:21" ht="18.600000000000001" customHeight="1" x14ac:dyDescent="0.25">
      <c r="A44" s="10">
        <f t="shared" si="0"/>
        <v>44</v>
      </c>
      <c r="D44" s="10">
        <f t="shared" si="3"/>
        <v>2</v>
      </c>
      <c r="E44" s="40" t="str">
        <f t="shared" si="4"/>
        <v>Di 23</v>
      </c>
      <c r="F44" s="126"/>
      <c r="G44" s="127"/>
      <c r="H44" s="127"/>
      <c r="I44" s="128"/>
      <c r="J44" s="141"/>
      <c r="K44" s="142"/>
      <c r="L44" s="142"/>
      <c r="M44" s="143"/>
      <c r="N44" s="141"/>
      <c r="O44" s="142"/>
      <c r="P44" s="142"/>
      <c r="Q44" s="151"/>
      <c r="R44" s="110"/>
      <c r="T44" s="21"/>
      <c r="U44" s="105"/>
    </row>
    <row r="45" spans="1:21" ht="18.600000000000001" customHeight="1" x14ac:dyDescent="0.25">
      <c r="A45" s="10">
        <f t="shared" si="0"/>
        <v>45</v>
      </c>
      <c r="D45" s="10">
        <f t="shared" si="3"/>
        <v>3</v>
      </c>
      <c r="E45" s="40" t="str">
        <f t="shared" si="4"/>
        <v>Mi 24</v>
      </c>
      <c r="F45" s="126"/>
      <c r="G45" s="127"/>
      <c r="H45" s="127"/>
      <c r="I45" s="128"/>
      <c r="J45" s="141"/>
      <c r="K45" s="142"/>
      <c r="L45" s="142"/>
      <c r="M45" s="143"/>
      <c r="N45" s="141"/>
      <c r="O45" s="142"/>
      <c r="P45" s="142"/>
      <c r="Q45" s="151"/>
      <c r="R45" s="110"/>
      <c r="T45" s="21"/>
      <c r="U45" s="105"/>
    </row>
    <row r="46" spans="1:21" ht="18.600000000000001" customHeight="1" x14ac:dyDescent="0.25">
      <c r="A46" s="10">
        <f t="shared" si="0"/>
        <v>46</v>
      </c>
      <c r="D46" s="10">
        <f t="shared" si="3"/>
        <v>4</v>
      </c>
      <c r="E46" s="40" t="str">
        <f t="shared" si="4"/>
        <v>Do 25</v>
      </c>
      <c r="F46" s="126"/>
      <c r="G46" s="127"/>
      <c r="H46" s="127"/>
      <c r="I46" s="128"/>
      <c r="J46" s="141"/>
      <c r="K46" s="142"/>
      <c r="L46" s="142"/>
      <c r="M46" s="143"/>
      <c r="N46" s="141"/>
      <c r="O46" s="142"/>
      <c r="P46" s="142"/>
      <c r="Q46" s="151"/>
      <c r="R46" s="110"/>
      <c r="T46" s="21"/>
      <c r="U46" s="105"/>
    </row>
    <row r="47" spans="1:21" ht="18.600000000000001" customHeight="1" x14ac:dyDescent="0.25">
      <c r="A47" s="10">
        <f t="shared" si="0"/>
        <v>47</v>
      </c>
      <c r="D47" s="10">
        <f t="shared" si="3"/>
        <v>5</v>
      </c>
      <c r="E47" s="40" t="str">
        <f t="shared" si="4"/>
        <v>Fr 26</v>
      </c>
      <c r="F47" s="126"/>
      <c r="G47" s="127"/>
      <c r="H47" s="127"/>
      <c r="I47" s="128"/>
      <c r="J47" s="141"/>
      <c r="K47" s="142"/>
      <c r="L47" s="142"/>
      <c r="M47" s="143"/>
      <c r="N47" s="141"/>
      <c r="O47" s="142"/>
      <c r="P47" s="142"/>
      <c r="Q47" s="151"/>
      <c r="R47" s="110"/>
      <c r="T47" s="21"/>
      <c r="U47" s="105"/>
    </row>
    <row r="48" spans="1:21" ht="18.600000000000001" customHeight="1" x14ac:dyDescent="0.25">
      <c r="A48" s="10">
        <f t="shared" si="0"/>
        <v>48</v>
      </c>
      <c r="D48" s="10">
        <f>IF($A48-21&lt;=DATE($F$8,$E$8+1,1)-DATE($F$8,$E$8,1),WEEKDAY(DATE($F$8,$E$8,$A48-21),2),"-")</f>
        <v>6</v>
      </c>
      <c r="E48" s="40" t="str">
        <f>IF($A48-21&lt;=DATE($F$8,$E$8+1,1)-DATE($F$8,$E$8,1),CONCATENATE(CHOOSE($D48,$F$7,$G$7,$H$7,$I$7,$J$7,$K$7,$L$7)," ",A48-21),"")</f>
        <v>Sa 27</v>
      </c>
      <c r="F48" s="126"/>
      <c r="G48" s="127"/>
      <c r="H48" s="127"/>
      <c r="I48" s="128"/>
      <c r="J48" s="141"/>
      <c r="K48" s="142"/>
      <c r="L48" s="142"/>
      <c r="M48" s="143"/>
      <c r="N48" s="141"/>
      <c r="O48" s="142"/>
      <c r="P48" s="142"/>
      <c r="Q48" s="151"/>
      <c r="R48" s="110"/>
      <c r="T48" s="21"/>
      <c r="U48" s="105"/>
    </row>
    <row r="49" spans="1:21" ht="18.600000000000001" customHeight="1" x14ac:dyDescent="0.25">
      <c r="A49" s="10">
        <f t="shared" si="0"/>
        <v>49</v>
      </c>
      <c r="D49" s="10">
        <f>IF($A49-21&lt;=DATE($F$8,$E$8+1,1)-DATE($F$8,$E$8,1),WEEKDAY(DATE($F$8,$E$8,$A49-21),2),"-")</f>
        <v>7</v>
      </c>
      <c r="E49" s="40" t="str">
        <f>IF($A49-21&lt;=DATE($F$8,$E$8+1,1)-DATE($F$8,$E$8,1),CONCATENATE(CHOOSE($D49,$F$7,$G$7,$H$7,$I$7,$J$7,$K$7,$L$7)," ",A49-21),"")</f>
        <v>So 28</v>
      </c>
      <c r="F49" s="126"/>
      <c r="G49" s="127"/>
      <c r="H49" s="127"/>
      <c r="I49" s="128"/>
      <c r="J49" s="141"/>
      <c r="K49" s="142"/>
      <c r="L49" s="142"/>
      <c r="M49" s="143"/>
      <c r="N49" s="141"/>
      <c r="O49" s="142"/>
      <c r="P49" s="142"/>
      <c r="Q49" s="151"/>
      <c r="R49" s="110"/>
      <c r="T49" s="21"/>
      <c r="U49" s="105"/>
    </row>
    <row r="50" spans="1:21" ht="18.600000000000001" customHeight="1" x14ac:dyDescent="0.25">
      <c r="A50" s="10">
        <f t="shared" si="0"/>
        <v>50</v>
      </c>
      <c r="D50" s="10">
        <f>IF($A50-21&lt;=DATE($F$8,$E$8+1,1)-DATE($F$8,$E$8,1),WEEKDAY(DATE($F$8,$E$8,$A50-21),2),"-")</f>
        <v>1</v>
      </c>
      <c r="E50" s="40" t="str">
        <f>IF($A50-21&lt;=DATE($F$8,$E$8+1,1)-DATE($F$8,$E$8,1),CONCATENATE(CHOOSE($D50,$F$7,$G$7,$H$7,$I$7,$J$7,$K$7,$L$7)," ",A50-21),"")</f>
        <v>Mo 29</v>
      </c>
      <c r="F50" s="126"/>
      <c r="G50" s="127"/>
      <c r="H50" s="127"/>
      <c r="I50" s="128"/>
      <c r="J50" s="141"/>
      <c r="K50" s="142"/>
      <c r="L50" s="142"/>
      <c r="M50" s="143"/>
      <c r="N50" s="141"/>
      <c r="O50" s="142"/>
      <c r="P50" s="142"/>
      <c r="Q50" s="151"/>
      <c r="R50" s="110"/>
      <c r="T50" s="21"/>
      <c r="U50" s="105"/>
    </row>
    <row r="51" spans="1:21" ht="18.600000000000001" customHeight="1" x14ac:dyDescent="0.25">
      <c r="A51" s="10">
        <f t="shared" si="0"/>
        <v>51</v>
      </c>
      <c r="D51" s="10">
        <f>IF($A51-21&lt;=DATE($F$8,$E$8+1,1)-DATE($F$8,$E$8,1),WEEKDAY(DATE($F$8,$E$8,$A51-21),2),"-")</f>
        <v>2</v>
      </c>
      <c r="E51" s="40" t="str">
        <f>IF($A51-21&lt;=DATE($F$8,$E$8+1,1)-DATE($F$8,$E$8,1),CONCATENATE(CHOOSE($D51,$F$7,$G$7,$H$7,$I$7,$J$7,$K$7,$L$7)," ",A51-21),"")</f>
        <v>Di 30</v>
      </c>
      <c r="F51" s="126"/>
      <c r="G51" s="127"/>
      <c r="H51" s="127"/>
      <c r="I51" s="128"/>
      <c r="J51" s="141"/>
      <c r="K51" s="142"/>
      <c r="L51" s="142"/>
      <c r="M51" s="143"/>
      <c r="N51" s="141"/>
      <c r="O51" s="142"/>
      <c r="P51" s="142"/>
      <c r="Q51" s="151"/>
      <c r="R51" s="110"/>
      <c r="T51" s="21"/>
      <c r="U51" s="105"/>
    </row>
    <row r="52" spans="1:21" ht="18.600000000000001" customHeight="1" x14ac:dyDescent="0.25">
      <c r="A52" s="10">
        <f t="shared" si="0"/>
        <v>52</v>
      </c>
      <c r="D52" s="10">
        <f>IF($A52-21&lt;=DATE($F$8,$E$8+1,1)-DATE($F$8,$E$8,1),WEEKDAY(DATE($F$8,$E$8,$A52-21),2),"-")</f>
        <v>3</v>
      </c>
      <c r="E52" s="71" t="str">
        <f>IF($A52-21&lt;=DATE($F$8,$E$8+1,1)-DATE($F$8,$E$8,1),CONCATENATE(CHOOSE($D52,$F$7,$G$7,$H$7,$I$7,$J$7,$K$7,$L$7)," ",A52-21),"")</f>
        <v>Mi 31</v>
      </c>
      <c r="F52" s="129"/>
      <c r="G52" s="130"/>
      <c r="H52" s="130"/>
      <c r="I52" s="131"/>
      <c r="J52" s="144"/>
      <c r="K52" s="145"/>
      <c r="L52" s="145"/>
      <c r="M52" s="146"/>
      <c r="N52" s="144"/>
      <c r="O52" s="145"/>
      <c r="P52" s="145"/>
      <c r="Q52" s="153"/>
      <c r="R52" s="111"/>
      <c r="T52" s="21"/>
      <c r="U52" s="105"/>
    </row>
    <row r="53" spans="1:21" ht="6.6" customHeight="1" x14ac:dyDescent="0.25"/>
    <row r="54" spans="1:21" ht="15" customHeight="1" x14ac:dyDescent="0.25">
      <c r="E54" s="159" t="str">
        <f>_xlfn.CONCAT(R2,".",R1," - ",E3, " ",F3 )</f>
        <v xml:space="preserve">8.2026 - Zone: </v>
      </c>
      <c r="Q54" s="158" t="e" vm="1">
        <v>#VALUE!</v>
      </c>
      <c r="R54" s="158"/>
    </row>
    <row r="55" spans="1:21" ht="15" customHeight="1" x14ac:dyDescent="0.15">
      <c r="E55" s="159" t="str">
        <f>_xlfn.CONCAT(LANG!A5,": ", "Cleanlife GmbH, www.cleanlife.ch, +41916053540",)</f>
        <v>Powered: Cleanlife GmbH, www.cleanlife.ch, +41916053540</v>
      </c>
      <c r="J55" s="160" t="str">
        <f>LANG!A58</f>
        <v>Unterschrift der verantwortlichen Person:</v>
      </c>
      <c r="K55" s="160"/>
      <c r="L55" s="160"/>
      <c r="M55" s="160"/>
      <c r="N55" s="160"/>
      <c r="O55" s="160"/>
      <c r="P55" s="160"/>
      <c r="Q55" s="158"/>
      <c r="R55" s="158"/>
    </row>
  </sheetData>
  <sheetProtection sheet="1" objects="1" scenarios="1"/>
  <mergeCells count="5">
    <mergeCell ref="O1:Q1"/>
    <mergeCell ref="F3:R3"/>
    <mergeCell ref="U5:U14"/>
    <mergeCell ref="U18:U52"/>
    <mergeCell ref="Q54:R55"/>
  </mergeCells>
  <conditionalFormatting sqref="F9">
    <cfRule type="expression" dxfId="79" priority="16" stopIfTrue="1">
      <formula>$D$9&gt;=7</formula>
    </cfRule>
  </conditionalFormatting>
  <conditionalFormatting sqref="F13:F14">
    <cfRule type="expression" dxfId="78" priority="8" stopIfTrue="1">
      <formula>$B13&gt;=0</formula>
    </cfRule>
  </conditionalFormatting>
  <conditionalFormatting sqref="F22:R52">
    <cfRule type="expression" dxfId="77" priority="1" stopIfTrue="1">
      <formula>IF(AND($D22&lt;6,$D22&lt;&gt;"-"),TRUE,FALSE)</formula>
    </cfRule>
    <cfRule type="expression" dxfId="76" priority="2" stopIfTrue="1">
      <formula>IF(AND($D22&gt;=6,$D22&lt;&gt;"-"),TRUE,FALSE)</formula>
    </cfRule>
  </conditionalFormatting>
  <conditionalFormatting sqref="G9">
    <cfRule type="expression" dxfId="75" priority="10" stopIfTrue="1">
      <formula>$D$9&gt;=6</formula>
    </cfRule>
  </conditionalFormatting>
  <conditionalFormatting sqref="G13:G14">
    <cfRule type="expression" dxfId="74" priority="5" stopIfTrue="1">
      <formula>$B13&gt;=1</formula>
    </cfRule>
  </conditionalFormatting>
  <conditionalFormatting sqref="H9">
    <cfRule type="expression" dxfId="73" priority="7" stopIfTrue="1">
      <formula>$D$9&gt;=5</formula>
    </cfRule>
  </conditionalFormatting>
  <conditionalFormatting sqref="H13:H14">
    <cfRule type="expression" dxfId="72" priority="12" stopIfTrue="1">
      <formula>$B13&gt;=2</formula>
    </cfRule>
  </conditionalFormatting>
  <conditionalFormatting sqref="I9">
    <cfRule type="expression" dxfId="71" priority="15" stopIfTrue="1">
      <formula>$D$9&gt;=4</formula>
    </cfRule>
  </conditionalFormatting>
  <conditionalFormatting sqref="I13:I14">
    <cfRule type="expression" dxfId="70" priority="13" stopIfTrue="1">
      <formula>$B13&gt;=3</formula>
    </cfRule>
  </conditionalFormatting>
  <conditionalFormatting sqref="J9">
    <cfRule type="expression" dxfId="69" priority="9" stopIfTrue="1">
      <formula>$D$9&gt;=3</formula>
    </cfRule>
  </conditionalFormatting>
  <conditionalFormatting sqref="J13:J14">
    <cfRule type="expression" dxfId="68" priority="4" stopIfTrue="1">
      <formula>$B13&gt;=4</formula>
    </cfRule>
  </conditionalFormatting>
  <conditionalFormatting sqref="K9">
    <cfRule type="expression" dxfId="67" priority="14" stopIfTrue="1">
      <formula>$D$9&gt;=2</formula>
    </cfRule>
  </conditionalFormatting>
  <conditionalFormatting sqref="K13:K14">
    <cfRule type="expression" dxfId="66" priority="6" stopIfTrue="1">
      <formula>$B13&gt;=5</formula>
    </cfRule>
  </conditionalFormatting>
  <conditionalFormatting sqref="L9">
    <cfRule type="expression" dxfId="65" priority="11" stopIfTrue="1">
      <formula>$D$9&gt;=1</formula>
    </cfRule>
  </conditionalFormatting>
  <conditionalFormatting sqref="L13:L14">
    <cfRule type="expression" dxfId="64" priority="3" stopIfTrue="1">
      <formula>$B13&gt;=6</formula>
    </cfRule>
  </conditionalFormatting>
  <printOptions horizontalCentered="1"/>
  <pageMargins left="0.59055118110236227" right="0.59055118110236227" top="0.62992125984251968" bottom="0.39370078740157483" header="0.51181102362204722" footer="0.51181102362204722"/>
  <pageSetup paperSize="9" scale="9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17</vt:i4>
      </vt:variant>
    </vt:vector>
  </HeadingPairs>
  <TitlesOfParts>
    <vt:vector size="31" baseType="lpstr">
      <vt:lpstr>Istruction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LANG</vt:lpstr>
      <vt:lpstr>anno</vt:lpstr>
      <vt:lpstr>April!Area_stampa</vt:lpstr>
      <vt:lpstr>August!Area_stampa</vt:lpstr>
      <vt:lpstr>December!Area_stampa</vt:lpstr>
      <vt:lpstr>February!Area_stampa</vt:lpstr>
      <vt:lpstr>Istruction!Area_stampa</vt:lpstr>
      <vt:lpstr>January!Area_stampa</vt:lpstr>
      <vt:lpstr>July!Area_stampa</vt:lpstr>
      <vt:lpstr>June!Area_stampa</vt:lpstr>
      <vt:lpstr>March!Area_stampa</vt:lpstr>
      <vt:lpstr>May!Area_stampa</vt:lpstr>
      <vt:lpstr>November!Area_stampa</vt:lpstr>
      <vt:lpstr>October!Area_stampa</vt:lpstr>
      <vt:lpstr>September!Area_stampa</vt:lpstr>
      <vt:lpstr>CODE</vt:lpstr>
      <vt:lpstr>ID_LANG</vt:lpstr>
      <vt:lpstr>LANG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2018-01-17T07:07:15Z</dcterms:created>
  <dcterms:modified xsi:type="dcterms:W3CDTF">2025-04-10T20:47:17Z</dcterms:modified>
</cp:coreProperties>
</file>